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firstSheet="3" activeTab="3"/>
  </bookViews>
  <sheets>
    <sheet name="FY 15 STATS " sheetId="1" state="hidden" r:id="rId1"/>
    <sheet name="Sheet1" sheetId="2" state="hidden" r:id="rId2"/>
    <sheet name="FY 16 STATS  " sheetId="3" state="hidden" r:id="rId3"/>
    <sheet name="FY 17 STATS " sheetId="4" r:id="rId4"/>
  </sheets>
  <definedNames>
    <definedName name="_xlnm.Print_Area" localSheetId="0">'FY 15 STATS '!$A$1:$I$50</definedName>
    <definedName name="_xlnm.Print_Area" localSheetId="2">'FY 16 STATS  '!$A$1:$I$50</definedName>
    <definedName name="_xlnm.Print_Area" localSheetId="3">'FY 17 STATS '!$A$1:$I$50</definedName>
  </definedNames>
  <calcPr fullCalcOnLoad="1"/>
</workbook>
</file>

<file path=xl/sharedStrings.xml><?xml version="1.0" encoding="utf-8"?>
<sst xmlns="http://schemas.openxmlformats.org/spreadsheetml/2006/main" count="124" uniqueCount="70">
  <si>
    <t>PACIFIC POWER ASSOCIATION</t>
  </si>
  <si>
    <t>UTILITY STATISTICS</t>
  </si>
  <si>
    <t xml:space="preserve">                 COUNTRY:</t>
  </si>
  <si>
    <t>UTILITY :</t>
  </si>
  <si>
    <t>Country Population</t>
  </si>
  <si>
    <t>Total Utility Customers</t>
  </si>
  <si>
    <t>Total Utility Staff</t>
  </si>
  <si>
    <t>Debt Service Coverage</t>
  </si>
  <si>
    <t>Current Ratio</t>
  </si>
  <si>
    <t>Av Residential Elec Tariff</t>
  </si>
  <si>
    <t>Staff to Customer Ratio</t>
  </si>
  <si>
    <t>Fuel Efficiency kWh per litre</t>
  </si>
  <si>
    <t>System Load Factor</t>
  </si>
  <si>
    <t>KOSRAE UTILITIES AUTHORITY</t>
  </si>
  <si>
    <t>KOSRAE, Federated States of Micronesia</t>
  </si>
  <si>
    <r>
      <t xml:space="preserve">Electricity Access  </t>
    </r>
    <r>
      <rPr>
        <b/>
        <sz val="14"/>
        <rFont val="Arial"/>
        <family val="2"/>
      </rPr>
      <t>%</t>
    </r>
  </si>
  <si>
    <r>
      <t xml:space="preserve">System Peak Demand   </t>
    </r>
    <r>
      <rPr>
        <b/>
        <sz val="14"/>
        <rFont val="Arial"/>
        <family val="2"/>
      </rPr>
      <t>MW</t>
    </r>
  </si>
  <si>
    <r>
      <t xml:space="preserve">Total Line Loss </t>
    </r>
    <r>
      <rPr>
        <b/>
        <sz val="14"/>
        <rFont val="Arial"/>
        <family val="2"/>
      </rPr>
      <t xml:space="preserve">  %</t>
    </r>
  </si>
  <si>
    <r>
      <t xml:space="preserve">Annual Fuel Consumption  </t>
    </r>
    <r>
      <rPr>
        <b/>
        <sz val="14"/>
        <rFont val="Arial"/>
        <family val="2"/>
      </rPr>
      <t>(million litres)</t>
    </r>
  </si>
  <si>
    <r>
      <t xml:space="preserve">Current Fuel Price  </t>
    </r>
    <r>
      <rPr>
        <b/>
        <sz val="14"/>
        <rFont val="Arial"/>
        <family val="2"/>
      </rPr>
      <t>US$ per litre</t>
    </r>
  </si>
  <si>
    <r>
      <t xml:space="preserve">Fixed Assets  </t>
    </r>
    <r>
      <rPr>
        <b/>
        <sz val="14"/>
        <rFont val="Arial"/>
        <family val="2"/>
      </rPr>
      <t>(US$millions)</t>
    </r>
  </si>
  <si>
    <r>
      <t xml:space="preserve">Capitalisation </t>
    </r>
    <r>
      <rPr>
        <b/>
        <sz val="14"/>
        <rFont val="Arial"/>
        <family val="2"/>
      </rPr>
      <t xml:space="preserve"> (US$millions)</t>
    </r>
  </si>
  <si>
    <r>
      <t xml:space="preserve">Tot Operating Income  </t>
    </r>
    <r>
      <rPr>
        <b/>
        <sz val="14"/>
        <rFont val="Arial"/>
        <family val="2"/>
      </rPr>
      <t>(US$millions)</t>
    </r>
  </si>
  <si>
    <r>
      <t xml:space="preserve">Tot Operating Expenses  </t>
    </r>
    <r>
      <rPr>
        <b/>
        <sz val="14"/>
        <rFont val="Arial"/>
        <family val="2"/>
      </rPr>
      <t>(US$millions)</t>
    </r>
  </si>
  <si>
    <r>
      <t xml:space="preserve">Operating Profit  </t>
    </r>
    <r>
      <rPr>
        <b/>
        <sz val="14"/>
        <rFont val="Arial"/>
        <family val="2"/>
      </rPr>
      <t>(US$millions)</t>
    </r>
  </si>
  <si>
    <r>
      <t xml:space="preserve">Net Profit  </t>
    </r>
    <r>
      <rPr>
        <b/>
        <sz val="14"/>
        <rFont val="Arial"/>
        <family val="2"/>
      </rPr>
      <t>(US$millions)</t>
    </r>
  </si>
  <si>
    <r>
      <t xml:space="preserve">Rate of Return  </t>
    </r>
    <r>
      <rPr>
        <b/>
        <sz val="14"/>
        <rFont val="Arial"/>
        <family val="2"/>
      </rPr>
      <t>%</t>
    </r>
  </si>
  <si>
    <r>
      <t xml:space="preserve">Debt to Equity Ratio   </t>
    </r>
    <r>
      <rPr>
        <b/>
        <sz val="14"/>
        <rFont val="Arial"/>
        <family val="2"/>
      </rPr>
      <t>%</t>
    </r>
  </si>
  <si>
    <r>
      <t>&gt;100kWh in</t>
    </r>
    <r>
      <rPr>
        <b/>
        <sz val="14"/>
        <rFont val="Arial"/>
        <family val="2"/>
      </rPr>
      <t xml:space="preserve"> US$</t>
    </r>
  </si>
  <si>
    <r>
      <t xml:space="preserve">Av Revenue per kWh sold   </t>
    </r>
    <r>
      <rPr>
        <b/>
        <sz val="14"/>
        <rFont val="Arial"/>
        <family val="2"/>
      </rPr>
      <t>US$</t>
    </r>
  </si>
  <si>
    <r>
      <t xml:space="preserve">Operating Cost to Customer  </t>
    </r>
    <r>
      <rPr>
        <b/>
        <sz val="14"/>
        <rFont val="Arial"/>
        <family val="2"/>
      </rPr>
      <t>US$</t>
    </r>
  </si>
  <si>
    <r>
      <t xml:space="preserve">Generation Plant Availability </t>
    </r>
    <r>
      <rPr>
        <b/>
        <sz val="14"/>
        <rFont val="Arial"/>
        <family val="2"/>
      </rPr>
      <t xml:space="preserve"> %</t>
    </r>
  </si>
  <si>
    <r>
      <t xml:space="preserve">Annual Generation  </t>
    </r>
    <r>
      <rPr>
        <b/>
        <sz val="14"/>
        <rFont val="Arial"/>
        <family val="2"/>
      </rPr>
      <t>KWh</t>
    </r>
  </si>
  <si>
    <r>
      <t xml:space="preserve">Annual Sales  </t>
    </r>
    <r>
      <rPr>
        <b/>
        <sz val="14"/>
        <rFont val="Arial"/>
        <family val="2"/>
      </rPr>
      <t>KWh</t>
    </r>
  </si>
  <si>
    <t>8,536 *</t>
  </si>
  <si>
    <t>0.45/kwhr</t>
  </si>
  <si>
    <t>Note :   * 2015 Projected Figure from Statistics Office</t>
  </si>
  <si>
    <t>YEAR : 2015</t>
  </si>
  <si>
    <t>5,270 MWH</t>
  </si>
  <si>
    <t>4,561 MWH</t>
  </si>
  <si>
    <t>12.26  KWH/Gal</t>
  </si>
  <si>
    <t>kwh/lit</t>
  </si>
  <si>
    <t>415,949 Gals. Or 1,574,366 liters</t>
  </si>
  <si>
    <t xml:space="preserve">       3.436 $/Gal or 0.91 $/liter</t>
  </si>
  <si>
    <t>YEAR : 2016</t>
  </si>
  <si>
    <t>Annual Generation  MWH</t>
  </si>
  <si>
    <r>
      <t xml:space="preserve">System Peak Demand   </t>
    </r>
    <r>
      <rPr>
        <b/>
        <sz val="14"/>
        <color indexed="10"/>
        <rFont val="Arial"/>
        <family val="2"/>
      </rPr>
      <t>MW</t>
    </r>
  </si>
  <si>
    <r>
      <t xml:space="preserve">Total Line Loss </t>
    </r>
    <r>
      <rPr>
        <b/>
        <sz val="14"/>
        <color indexed="10"/>
        <rFont val="Arial"/>
        <family val="2"/>
      </rPr>
      <t xml:space="preserve">  %</t>
    </r>
  </si>
  <si>
    <r>
      <t xml:space="preserve">Annual Sales  </t>
    </r>
    <r>
      <rPr>
        <b/>
        <sz val="14"/>
        <color indexed="10"/>
        <rFont val="Arial"/>
        <family val="2"/>
      </rPr>
      <t>KWh</t>
    </r>
  </si>
  <si>
    <r>
      <t xml:space="preserve">Annual Fuel Consumption  </t>
    </r>
    <r>
      <rPr>
        <b/>
        <sz val="14"/>
        <color indexed="10"/>
        <rFont val="Arial"/>
        <family val="2"/>
      </rPr>
      <t>(million litres)</t>
    </r>
  </si>
  <si>
    <t>$2.8098/gal as of 9/30/16 or $3.0316/gal. as of today</t>
  </si>
  <si>
    <r>
      <t xml:space="preserve">Rate of Return  </t>
    </r>
    <r>
      <rPr>
        <b/>
        <sz val="14"/>
        <color indexed="12"/>
        <rFont val="Arial"/>
        <family val="2"/>
      </rPr>
      <t>%</t>
    </r>
  </si>
  <si>
    <r>
      <t xml:space="preserve">Debt to Equity Ratio   </t>
    </r>
    <r>
      <rPr>
        <b/>
        <sz val="14"/>
        <color indexed="12"/>
        <rFont val="Arial"/>
        <family val="2"/>
      </rPr>
      <t>%</t>
    </r>
  </si>
  <si>
    <r>
      <t xml:space="preserve">Current Fuel Price  </t>
    </r>
    <r>
      <rPr>
        <b/>
        <sz val="14"/>
        <color indexed="12"/>
        <rFont val="Arial"/>
        <family val="2"/>
      </rPr>
      <t>US$ per litre</t>
    </r>
  </si>
  <si>
    <r>
      <t xml:space="preserve">Fixed Assets  </t>
    </r>
    <r>
      <rPr>
        <b/>
        <sz val="14"/>
        <color indexed="12"/>
        <rFont val="Arial"/>
        <family val="2"/>
      </rPr>
      <t>(US$millions)</t>
    </r>
  </si>
  <si>
    <r>
      <t xml:space="preserve">Capitalisation </t>
    </r>
    <r>
      <rPr>
        <b/>
        <sz val="14"/>
        <color indexed="12"/>
        <rFont val="Arial"/>
        <family val="2"/>
      </rPr>
      <t xml:space="preserve"> (US$millions)</t>
    </r>
  </si>
  <si>
    <r>
      <t xml:space="preserve">Tot Operating Income  </t>
    </r>
    <r>
      <rPr>
        <b/>
        <sz val="14"/>
        <color indexed="12"/>
        <rFont val="Arial"/>
        <family val="2"/>
      </rPr>
      <t>(US$millions)</t>
    </r>
  </si>
  <si>
    <r>
      <t xml:space="preserve">Tot Operating Expenses  </t>
    </r>
    <r>
      <rPr>
        <b/>
        <sz val="14"/>
        <color indexed="12"/>
        <rFont val="Arial"/>
        <family val="2"/>
      </rPr>
      <t>(US$millions)</t>
    </r>
  </si>
  <si>
    <r>
      <t xml:space="preserve">Operating Profit  </t>
    </r>
    <r>
      <rPr>
        <b/>
        <sz val="14"/>
        <color indexed="12"/>
        <rFont val="Arial"/>
        <family val="2"/>
      </rPr>
      <t>(US$millions)</t>
    </r>
  </si>
  <si>
    <r>
      <t xml:space="preserve">Net Profit  </t>
    </r>
    <r>
      <rPr>
        <b/>
        <sz val="14"/>
        <color indexed="12"/>
        <rFont val="Arial"/>
        <family val="2"/>
      </rPr>
      <t>(US$millions)</t>
    </r>
  </si>
  <si>
    <r>
      <t>&gt;100kWh in</t>
    </r>
    <r>
      <rPr>
        <b/>
        <sz val="14"/>
        <color indexed="12"/>
        <rFont val="Arial"/>
        <family val="2"/>
      </rPr>
      <t xml:space="preserve"> US$</t>
    </r>
  </si>
  <si>
    <r>
      <t xml:space="preserve">Av Revenue per kWh sold   </t>
    </r>
    <r>
      <rPr>
        <b/>
        <sz val="14"/>
        <color indexed="12"/>
        <rFont val="Arial"/>
        <family val="2"/>
      </rPr>
      <t>US$</t>
    </r>
  </si>
  <si>
    <r>
      <t xml:space="preserve">Operating Cost to Customer  </t>
    </r>
    <r>
      <rPr>
        <b/>
        <sz val="14"/>
        <color indexed="12"/>
        <rFont val="Arial"/>
        <family val="2"/>
      </rPr>
      <t>US$</t>
    </r>
  </si>
  <si>
    <t>14.84kwhr/gal</t>
  </si>
  <si>
    <t>Note :   * 2016 Projected Figure from Statistics Office</t>
  </si>
  <si>
    <t>11.60 kwhr/gal</t>
  </si>
  <si>
    <t>Note :   * 2017 Projected Figure from Statistics Office</t>
  </si>
  <si>
    <t>0.468/kwhr</t>
  </si>
  <si>
    <t>YEAR : 2017</t>
  </si>
  <si>
    <t>* 6616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</si>
</sst>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0000"/>
    <numFmt numFmtId="173" formatCode="m/d"/>
    <numFmt numFmtId="174" formatCode="_(&quot;$&quot;* #,##0.000_);_(&quot;$&quot;* \(#,##0.000\);_(&quot;$&quot;* &quot;-&quot;???_);_(@_)"/>
    <numFmt numFmtId="175" formatCode="0.000"/>
    <numFmt numFmtId="176" formatCode="0.000_);\(0.000\)"/>
    <numFmt numFmtId="177" formatCode="0.00_);\(0.00\)"/>
    <numFmt numFmtId="178" formatCode="0.00_);[Red]\(0.00\)"/>
    <numFmt numFmtId="179" formatCode="#,##0.000"/>
    <numFmt numFmtId="180" formatCode="#,##0.000_);\(#,##0.000\)"/>
    <numFmt numFmtId="181" formatCode="&quot;$&quot;#,##0.00"/>
    <numFmt numFmtId="182" formatCode="_(* #,##0_);_(* \(#,##0\);_(* &quot;-&quot;??_);_(@_)"/>
    <numFmt numFmtId="183" formatCode="#,##0.0"/>
    <numFmt numFmtId="184" formatCode="0.0"/>
    <numFmt numFmtId="185" formatCode="0.0%"/>
    <numFmt numFmtId="186" formatCode="#,##0.0_);\(#,##0.0\)"/>
  </numFmts>
  <fonts count="5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4"/>
      <color indexed="62"/>
      <name val="Arial"/>
      <family val="2"/>
    </font>
    <font>
      <sz val="14"/>
      <color indexed="62"/>
      <name val="Arial"/>
      <family val="2"/>
    </font>
    <font>
      <sz val="14"/>
      <color indexed="10"/>
      <name val="Arial"/>
      <family val="2"/>
    </font>
    <font>
      <sz val="14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4"/>
      <color theme="3"/>
      <name val="Arial"/>
      <family val="2"/>
    </font>
    <font>
      <sz val="14"/>
      <color theme="3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sz val="14"/>
      <color rgb="FF0000FF"/>
      <name val="Arial"/>
      <family val="2"/>
    </font>
    <font>
      <b/>
      <sz val="14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0" xfId="0" applyNumberFormat="1" applyAlignment="1">
      <alignment horizontal="left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Continuous"/>
    </xf>
    <xf numFmtId="0" fontId="5" fillId="0" borderId="0" xfId="0" applyNumberFormat="1" applyFont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6" fillId="0" borderId="11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45" fillId="0" borderId="13" xfId="0" applyFont="1" applyBorder="1" applyAlignment="1">
      <alignment horizontal="left"/>
    </xf>
    <xf numFmtId="0" fontId="46" fillId="0" borderId="14" xfId="0" applyNumberFormat="1" applyFont="1" applyBorder="1" applyAlignment="1">
      <alignment horizontal="left"/>
    </xf>
    <xf numFmtId="0" fontId="45" fillId="0" borderId="14" xfId="0" applyFont="1" applyBorder="1" applyAlignment="1">
      <alignment horizontal="left"/>
    </xf>
    <xf numFmtId="0" fontId="46" fillId="0" borderId="15" xfId="0" applyFont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6" fillId="0" borderId="16" xfId="0" applyFont="1" applyBorder="1" applyAlignment="1">
      <alignment horizontal="left"/>
    </xf>
    <xf numFmtId="3" fontId="5" fillId="0" borderId="17" xfId="0" applyNumberFormat="1" applyFont="1" applyBorder="1" applyAlignment="1">
      <alignment horizontal="center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3" fontId="5" fillId="0" borderId="0" xfId="0" applyNumberFormat="1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1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5" fillId="0" borderId="0" xfId="0" applyNumberFormat="1" applyFont="1" applyFill="1" applyBorder="1" applyAlignment="1">
      <alignment horizontal="center"/>
    </xf>
    <xf numFmtId="179" fontId="5" fillId="0" borderId="0" xfId="0" applyNumberFormat="1" applyFont="1" applyFill="1" applyBorder="1" applyAlignment="1">
      <alignment horizontal="center"/>
    </xf>
    <xf numFmtId="0" fontId="5" fillId="0" borderId="21" xfId="0" applyFont="1" applyBorder="1" applyAlignment="1">
      <alignment horizontal="left"/>
    </xf>
    <xf numFmtId="3" fontId="5" fillId="0" borderId="0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0" xfId="0" applyFill="1" applyAlignment="1">
      <alignment/>
    </xf>
    <xf numFmtId="47" fontId="1" fillId="33" borderId="0" xfId="0" applyNumberFormat="1" applyFont="1" applyFill="1" applyBorder="1" applyAlignment="1">
      <alignment horizontal="center"/>
    </xf>
    <xf numFmtId="177" fontId="4" fillId="33" borderId="0" xfId="0" applyNumberFormat="1" applyFont="1" applyFill="1" applyBorder="1" applyAlignment="1">
      <alignment horizontal="center"/>
    </xf>
    <xf numFmtId="178" fontId="4" fillId="33" borderId="0" xfId="0" applyNumberFormat="1" applyFont="1" applyFill="1" applyBorder="1" applyAlignment="1">
      <alignment horizontal="center"/>
    </xf>
    <xf numFmtId="3" fontId="1" fillId="33" borderId="0" xfId="0" applyNumberFormat="1" applyFont="1" applyFill="1" applyBorder="1" applyAlignment="1">
      <alignment horizontal="center"/>
    </xf>
    <xf numFmtId="20" fontId="1" fillId="33" borderId="0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0" xfId="0" applyNumberFormat="1" applyFont="1" applyFill="1" applyBorder="1" applyAlignment="1">
      <alignment horizontal="center"/>
    </xf>
    <xf numFmtId="180" fontId="5" fillId="0" borderId="0" xfId="0" applyNumberFormat="1" applyFont="1" applyFill="1" applyBorder="1" applyAlignment="1">
      <alignment horizontal="center"/>
    </xf>
    <xf numFmtId="177" fontId="4" fillId="0" borderId="0" xfId="0" applyNumberFormat="1" applyFont="1" applyFill="1" applyBorder="1" applyAlignment="1">
      <alignment horizontal="center"/>
    </xf>
    <xf numFmtId="176" fontId="5" fillId="0" borderId="0" xfId="0" applyNumberFormat="1" applyFont="1" applyFill="1" applyBorder="1" applyAlignment="1">
      <alignment horizontal="center"/>
    </xf>
    <xf numFmtId="177" fontId="5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7" fontId="1" fillId="0" borderId="0" xfId="0" applyNumberFormat="1" applyFont="1" applyFill="1" applyBorder="1" applyAlignment="1">
      <alignment horizontal="center"/>
    </xf>
    <xf numFmtId="178" fontId="5" fillId="0" borderId="0" xfId="0" applyNumberFormat="1" applyFont="1" applyFill="1" applyBorder="1" applyAlignment="1">
      <alignment horizontal="center"/>
    </xf>
    <xf numFmtId="20" fontId="1" fillId="0" borderId="0" xfId="0" applyNumberFormat="1" applyFont="1" applyFill="1" applyBorder="1" applyAlignment="1">
      <alignment horizontal="center"/>
    </xf>
    <xf numFmtId="0" fontId="6" fillId="0" borderId="20" xfId="0" applyFont="1" applyFill="1" applyBorder="1" applyAlignment="1">
      <alignment horizontal="left"/>
    </xf>
    <xf numFmtId="0" fontId="6" fillId="0" borderId="21" xfId="0" applyFont="1" applyFill="1" applyBorder="1" applyAlignment="1">
      <alignment horizontal="left"/>
    </xf>
    <xf numFmtId="0" fontId="6" fillId="0" borderId="22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0" fontId="6" fillId="0" borderId="25" xfId="0" applyFont="1" applyFill="1" applyBorder="1" applyAlignment="1">
      <alignment horizontal="left"/>
    </xf>
    <xf numFmtId="0" fontId="5" fillId="0" borderId="26" xfId="0" applyNumberFormat="1" applyFont="1" applyFill="1" applyBorder="1" applyAlignment="1">
      <alignment horizontal="center"/>
    </xf>
    <xf numFmtId="0" fontId="6" fillId="0" borderId="27" xfId="0" applyFont="1" applyFill="1" applyBorder="1" applyAlignment="1">
      <alignment horizontal="left"/>
    </xf>
    <xf numFmtId="3" fontId="5" fillId="0" borderId="28" xfId="0" applyNumberFormat="1" applyFont="1" applyFill="1" applyBorder="1" applyAlignment="1">
      <alignment horizontal="center"/>
    </xf>
    <xf numFmtId="0" fontId="6" fillId="0" borderId="29" xfId="0" applyFont="1" applyFill="1" applyBorder="1" applyAlignment="1">
      <alignment horizontal="left"/>
    </xf>
    <xf numFmtId="0" fontId="5" fillId="0" borderId="13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5" xfId="0" applyFont="1" applyFill="1" applyBorder="1" applyAlignment="1">
      <alignment horizontal="left"/>
    </xf>
    <xf numFmtId="0" fontId="5" fillId="0" borderId="28" xfId="0" applyNumberFormat="1" applyFont="1" applyBorder="1" applyAlignment="1">
      <alignment horizontal="center"/>
    </xf>
    <xf numFmtId="170" fontId="5" fillId="0" borderId="28" xfId="44" applyFont="1" applyFill="1" applyBorder="1" applyAlignment="1">
      <alignment horizontal="center"/>
    </xf>
    <xf numFmtId="37" fontId="5" fillId="0" borderId="30" xfId="0" applyNumberFormat="1" applyFont="1" applyFill="1" applyBorder="1" applyAlignment="1">
      <alignment horizontal="center"/>
    </xf>
    <xf numFmtId="37" fontId="5" fillId="0" borderId="28" xfId="0" applyNumberFormat="1" applyFont="1" applyFill="1" applyBorder="1" applyAlignment="1">
      <alignment horizontal="center"/>
    </xf>
    <xf numFmtId="9" fontId="5" fillId="0" borderId="28" xfId="0" applyNumberFormat="1" applyFont="1" applyFill="1" applyBorder="1" applyAlignment="1">
      <alignment horizontal="center"/>
    </xf>
    <xf numFmtId="1" fontId="5" fillId="0" borderId="28" xfId="0" applyNumberFormat="1" applyFont="1" applyFill="1" applyBorder="1" applyAlignment="1">
      <alignment horizontal="center"/>
    </xf>
    <xf numFmtId="0" fontId="5" fillId="0" borderId="28" xfId="0" applyNumberFormat="1" applyFont="1" applyFill="1" applyBorder="1" applyAlignment="1">
      <alignment horizontal="center"/>
    </xf>
    <xf numFmtId="178" fontId="5" fillId="0" borderId="28" xfId="0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179" fontId="5" fillId="0" borderId="28" xfId="0" applyNumberFormat="1" applyFont="1" applyBorder="1" applyAlignment="1">
      <alignment horizontal="center"/>
    </xf>
    <xf numFmtId="3" fontId="5" fillId="0" borderId="28" xfId="0" applyNumberFormat="1" applyFont="1" applyBorder="1" applyAlignment="1">
      <alignment horizontal="left"/>
    </xf>
    <xf numFmtId="2" fontId="5" fillId="0" borderId="28" xfId="0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 horizontal="left"/>
    </xf>
    <xf numFmtId="3" fontId="47" fillId="0" borderId="0" xfId="0" applyNumberFormat="1" applyFont="1" applyFill="1" applyBorder="1" applyAlignment="1">
      <alignment horizontal="center"/>
    </xf>
    <xf numFmtId="0" fontId="48" fillId="0" borderId="0" xfId="0" applyFont="1" applyFill="1" applyBorder="1" applyAlignment="1">
      <alignment horizontal="center"/>
    </xf>
    <xf numFmtId="0" fontId="49" fillId="0" borderId="20" xfId="0" applyFont="1" applyFill="1" applyBorder="1" applyAlignment="1">
      <alignment horizontal="left"/>
    </xf>
    <xf numFmtId="3" fontId="47" fillId="0" borderId="28" xfId="0" applyNumberFormat="1" applyFont="1" applyFill="1" applyBorder="1" applyAlignment="1">
      <alignment horizontal="center"/>
    </xf>
    <xf numFmtId="0" fontId="49" fillId="0" borderId="21" xfId="0" applyFont="1" applyFill="1" applyBorder="1" applyAlignment="1">
      <alignment horizontal="left"/>
    </xf>
    <xf numFmtId="0" fontId="49" fillId="0" borderId="22" xfId="0" applyFont="1" applyFill="1" applyBorder="1" applyAlignment="1">
      <alignment horizontal="left"/>
    </xf>
    <xf numFmtId="0" fontId="49" fillId="0" borderId="0" xfId="0" applyFont="1" applyFill="1" applyBorder="1" applyAlignment="1">
      <alignment horizontal="left"/>
    </xf>
    <xf numFmtId="0" fontId="44" fillId="0" borderId="0" xfId="0" applyFont="1" applyFill="1" applyAlignment="1">
      <alignment/>
    </xf>
    <xf numFmtId="179" fontId="47" fillId="0" borderId="0" xfId="0" applyNumberFormat="1" applyFont="1" applyFill="1" applyBorder="1" applyAlignment="1">
      <alignment horizontal="center"/>
    </xf>
    <xf numFmtId="0" fontId="47" fillId="0" borderId="0" xfId="0" applyNumberFormat="1" applyFont="1" applyFill="1" applyBorder="1" applyAlignment="1">
      <alignment horizontal="center"/>
    </xf>
    <xf numFmtId="3" fontId="48" fillId="0" borderId="0" xfId="0" applyNumberFormat="1" applyFont="1" applyFill="1" applyBorder="1" applyAlignment="1">
      <alignment horizontal="center"/>
    </xf>
    <xf numFmtId="179" fontId="47" fillId="0" borderId="28" xfId="0" applyNumberFormat="1" applyFont="1" applyFill="1" applyBorder="1" applyAlignment="1">
      <alignment horizontal="center"/>
    </xf>
    <xf numFmtId="0" fontId="47" fillId="0" borderId="28" xfId="0" applyNumberFormat="1" applyFont="1" applyFill="1" applyBorder="1" applyAlignment="1">
      <alignment horizontal="center"/>
    </xf>
    <xf numFmtId="0" fontId="49" fillId="0" borderId="20" xfId="0" applyFont="1" applyBorder="1" applyAlignment="1">
      <alignment horizontal="left"/>
    </xf>
    <xf numFmtId="3" fontId="47" fillId="0" borderId="28" xfId="0" applyNumberFormat="1" applyFont="1" applyBorder="1" applyAlignment="1">
      <alignment horizontal="center"/>
    </xf>
    <xf numFmtId="0" fontId="50" fillId="0" borderId="20" xfId="0" applyFont="1" applyFill="1" applyBorder="1" applyAlignment="1">
      <alignment horizontal="left"/>
    </xf>
    <xf numFmtId="10" fontId="51" fillId="0" borderId="28" xfId="57" applyNumberFormat="1" applyFont="1" applyFill="1" applyBorder="1" applyAlignment="1">
      <alignment horizontal="center"/>
    </xf>
    <xf numFmtId="1" fontId="51" fillId="0" borderId="28" xfId="0" applyNumberFormat="1" applyFont="1" applyFill="1" applyBorder="1" applyAlignment="1">
      <alignment horizontal="center"/>
    </xf>
    <xf numFmtId="9" fontId="51" fillId="0" borderId="28" xfId="0" applyNumberFormat="1" applyFont="1" applyFill="1" applyBorder="1" applyAlignment="1">
      <alignment horizontal="center"/>
    </xf>
    <xf numFmtId="170" fontId="51" fillId="0" borderId="28" xfId="44" applyFont="1" applyFill="1" applyBorder="1" applyAlignment="1">
      <alignment horizontal="left"/>
    </xf>
    <xf numFmtId="3" fontId="51" fillId="0" borderId="28" xfId="0" applyNumberFormat="1" applyFont="1" applyFill="1" applyBorder="1" applyAlignment="1">
      <alignment horizontal="center"/>
    </xf>
    <xf numFmtId="37" fontId="51" fillId="0" borderId="30" xfId="0" applyNumberFormat="1" applyFont="1" applyFill="1" applyBorder="1" applyAlignment="1">
      <alignment horizontal="center"/>
    </xf>
    <xf numFmtId="37" fontId="51" fillId="0" borderId="28" xfId="0" applyNumberFormat="1" applyFont="1" applyFill="1" applyBorder="1" applyAlignment="1">
      <alignment horizontal="center"/>
    </xf>
    <xf numFmtId="0" fontId="50" fillId="0" borderId="20" xfId="0" applyFont="1" applyBorder="1" applyAlignment="1">
      <alignment horizontal="left"/>
    </xf>
    <xf numFmtId="0" fontId="51" fillId="0" borderId="28" xfId="0" applyNumberFormat="1" applyFont="1" applyBorder="1" applyAlignment="1">
      <alignment horizontal="center"/>
    </xf>
    <xf numFmtId="2" fontId="51" fillId="0" borderId="28" xfId="0" applyNumberFormat="1" applyFont="1" applyFill="1" applyBorder="1" applyAlignment="1">
      <alignment horizontal="center"/>
    </xf>
    <xf numFmtId="0" fontId="50" fillId="0" borderId="25" xfId="0" applyFont="1" applyFill="1" applyBorder="1" applyAlignment="1">
      <alignment horizontal="left"/>
    </xf>
    <xf numFmtId="0" fontId="51" fillId="0" borderId="26" xfId="0" applyNumberFormat="1" applyFont="1" applyFill="1" applyBorder="1" applyAlignment="1">
      <alignment horizontal="center"/>
    </xf>
    <xf numFmtId="0" fontId="51" fillId="0" borderId="28" xfId="0" applyNumberFormat="1" applyFont="1" applyFill="1" applyBorder="1" applyAlignment="1">
      <alignment horizontal="center"/>
    </xf>
    <xf numFmtId="178" fontId="51" fillId="0" borderId="28" xfId="0" applyNumberFormat="1" applyFont="1" applyFill="1" applyBorder="1" applyAlignment="1">
      <alignment horizontal="center"/>
    </xf>
    <xf numFmtId="0" fontId="51" fillId="0" borderId="21" xfId="0" applyFont="1" applyFill="1" applyBorder="1" applyAlignment="1">
      <alignment horizontal="left"/>
    </xf>
    <xf numFmtId="179" fontId="5" fillId="0" borderId="28" xfId="0" applyNumberFormat="1" applyFont="1" applyFill="1" applyBorder="1" applyAlignment="1">
      <alignment horizontal="center"/>
    </xf>
    <xf numFmtId="4" fontId="5" fillId="0" borderId="28" xfId="0" applyNumberFormat="1" applyFont="1" applyBorder="1" applyAlignment="1">
      <alignment horizontal="center"/>
    </xf>
    <xf numFmtId="170" fontId="5" fillId="0" borderId="28" xfId="44" applyFont="1" applyFill="1" applyBorder="1" applyAlignment="1">
      <alignment horizontal="left"/>
    </xf>
    <xf numFmtId="4" fontId="5" fillId="0" borderId="28" xfId="0" applyNumberFormat="1" applyFont="1" applyFill="1" applyBorder="1" applyAlignment="1">
      <alignment horizontal="center"/>
    </xf>
    <xf numFmtId="39" fontId="5" fillId="0" borderId="30" xfId="0" applyNumberFormat="1" applyFont="1" applyFill="1" applyBorder="1" applyAlignment="1">
      <alignment horizontal="center"/>
    </xf>
    <xf numFmtId="10" fontId="5" fillId="0" borderId="28" xfId="57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57"/>
  <sheetViews>
    <sheetView view="pageBreakPreview" zoomScaleSheetLayoutView="100" zoomScalePageLayoutView="0" workbookViewId="0" topLeftCell="A10">
      <selection activeCell="B18" sqref="B18"/>
    </sheetView>
  </sheetViews>
  <sheetFormatPr defaultColWidth="9.140625" defaultRowHeight="12.75"/>
  <cols>
    <col min="1" max="1" width="56.8515625" style="3" customWidth="1"/>
    <col min="2" max="2" width="31.7109375" style="5" customWidth="1"/>
    <col min="3" max="5" width="9.140625" style="3" customWidth="1"/>
    <col min="6" max="7" width="8.28125" style="3" customWidth="1"/>
    <col min="8" max="8" width="9.140625" style="7" customWidth="1"/>
    <col min="9" max="9" width="11.57421875" style="9" customWidth="1"/>
    <col min="10" max="10" width="11.7109375" style="9" customWidth="1"/>
    <col min="11" max="11" width="12.00390625" style="9" customWidth="1"/>
    <col min="12" max="12" width="13.00390625" style="0" customWidth="1"/>
    <col min="13" max="13" width="12.140625" style="0" customWidth="1"/>
    <col min="14" max="14" width="11.8515625" style="0" customWidth="1"/>
  </cols>
  <sheetData>
    <row r="1" spans="1:8" ht="18">
      <c r="A1" s="11" t="s">
        <v>0</v>
      </c>
      <c r="B1" s="12"/>
      <c r="C1" s="11"/>
      <c r="D1" s="11"/>
      <c r="E1" s="11"/>
      <c r="F1" s="11"/>
      <c r="G1" s="11"/>
      <c r="H1" s="13"/>
    </row>
    <row r="2" spans="1:8" ht="18">
      <c r="A2" s="11" t="s">
        <v>1</v>
      </c>
      <c r="B2" s="12"/>
      <c r="C2" s="11"/>
      <c r="D2" s="11"/>
      <c r="E2" s="11"/>
      <c r="F2" s="11"/>
      <c r="G2" s="11"/>
      <c r="H2" s="13"/>
    </row>
    <row r="3" spans="1:8" ht="18.75" thickBot="1">
      <c r="A3" s="14" t="s">
        <v>37</v>
      </c>
      <c r="B3" s="15"/>
      <c r="C3" s="16"/>
      <c r="D3" s="16"/>
      <c r="E3" s="16"/>
      <c r="F3" s="16"/>
      <c r="G3" s="16"/>
      <c r="H3" s="13"/>
    </row>
    <row r="4" spans="1:8" ht="18">
      <c r="A4" s="17" t="s">
        <v>2</v>
      </c>
      <c r="B4" s="18"/>
      <c r="C4" s="19" t="s">
        <v>3</v>
      </c>
      <c r="D4" s="19"/>
      <c r="E4" s="19"/>
      <c r="F4" s="20"/>
      <c r="G4" s="16"/>
      <c r="H4" s="13"/>
    </row>
    <row r="5" spans="1:8" ht="18.75" thickBot="1">
      <c r="A5" s="21" t="s">
        <v>14</v>
      </c>
      <c r="B5" s="22"/>
      <c r="C5" s="23" t="s">
        <v>13</v>
      </c>
      <c r="D5" s="23"/>
      <c r="E5" s="23"/>
      <c r="F5" s="24"/>
      <c r="G5" s="16"/>
      <c r="H5" s="13"/>
    </row>
    <row r="6" spans="1:8" ht="18">
      <c r="A6" s="14"/>
      <c r="B6" s="15"/>
      <c r="C6" s="14"/>
      <c r="D6" s="14"/>
      <c r="E6" s="14"/>
      <c r="F6" s="16"/>
      <c r="G6" s="16"/>
      <c r="H6" s="13"/>
    </row>
    <row r="7" spans="1:14" s="1" customFormat="1" ht="12.75" customHeight="1" thickBot="1">
      <c r="A7" s="16"/>
      <c r="B7" s="15"/>
      <c r="C7" s="16"/>
      <c r="D7" s="16"/>
      <c r="E7" s="16"/>
      <c r="F7" s="16"/>
      <c r="G7" s="16"/>
      <c r="H7" s="25"/>
      <c r="I7" s="6"/>
      <c r="J7" s="6"/>
      <c r="K7" s="6"/>
      <c r="L7" s="6"/>
      <c r="M7" s="6"/>
      <c r="N7" s="6"/>
    </row>
    <row r="8" spans="1:14" ht="19.5" customHeight="1">
      <c r="A8" s="26" t="s">
        <v>4</v>
      </c>
      <c r="B8" s="27" t="s">
        <v>34</v>
      </c>
      <c r="C8" s="28"/>
      <c r="D8" s="28"/>
      <c r="E8" s="28"/>
      <c r="F8" s="29"/>
      <c r="G8" s="16"/>
      <c r="H8" s="30"/>
      <c r="I8" s="6"/>
      <c r="J8" s="6"/>
      <c r="K8" s="6"/>
      <c r="L8" s="7"/>
      <c r="M8" s="7"/>
      <c r="N8" s="8"/>
    </row>
    <row r="9" spans="1:11" ht="19.5" customHeight="1">
      <c r="A9" s="31" t="s">
        <v>5</v>
      </c>
      <c r="B9" s="78">
        <v>1757</v>
      </c>
      <c r="C9" s="32"/>
      <c r="D9" s="32"/>
      <c r="E9" s="32"/>
      <c r="F9" s="33"/>
      <c r="G9" s="16"/>
      <c r="H9" s="30"/>
      <c r="I9" s="6"/>
      <c r="J9" s="6"/>
      <c r="K9" s="6"/>
    </row>
    <row r="10" spans="1:11" ht="19.5" customHeight="1">
      <c r="A10" s="31" t="s">
        <v>6</v>
      </c>
      <c r="B10" s="70">
        <v>23</v>
      </c>
      <c r="C10" s="32"/>
      <c r="D10" s="32"/>
      <c r="E10" s="32"/>
      <c r="F10" s="33"/>
      <c r="G10" s="16"/>
      <c r="H10" s="34"/>
      <c r="I10" s="6"/>
      <c r="J10" s="6"/>
      <c r="K10" s="6"/>
    </row>
    <row r="11" spans="1:11" ht="19.5" customHeight="1">
      <c r="A11" s="31" t="s">
        <v>15</v>
      </c>
      <c r="B11" s="70">
        <v>95</v>
      </c>
      <c r="C11" s="32"/>
      <c r="D11" s="32"/>
      <c r="E11" s="32"/>
      <c r="F11" s="33"/>
      <c r="G11" s="16"/>
      <c r="H11" s="34"/>
      <c r="I11" s="6"/>
      <c r="J11" s="6"/>
      <c r="K11" s="6"/>
    </row>
    <row r="12" spans="1:11" ht="19.5" customHeight="1">
      <c r="A12" s="31" t="s">
        <v>16</v>
      </c>
      <c r="B12" s="79">
        <v>1.1</v>
      </c>
      <c r="C12" s="32"/>
      <c r="D12" s="32"/>
      <c r="E12" s="32"/>
      <c r="F12" s="33"/>
      <c r="G12" s="16"/>
      <c r="H12" s="35"/>
      <c r="I12" s="6"/>
      <c r="J12" s="6"/>
      <c r="K12" s="6"/>
    </row>
    <row r="13" spans="1:11" ht="19.5" customHeight="1">
      <c r="A13" s="31" t="s">
        <v>17</v>
      </c>
      <c r="B13" s="70">
        <v>10.55</v>
      </c>
      <c r="C13" s="32"/>
      <c r="D13" s="32"/>
      <c r="E13" s="32"/>
      <c r="F13" s="33"/>
      <c r="G13" s="16"/>
      <c r="H13" s="34"/>
      <c r="I13" s="6"/>
      <c r="J13" s="6"/>
      <c r="K13" s="6"/>
    </row>
    <row r="14" spans="1:11" ht="19.5" customHeight="1">
      <c r="A14" s="31" t="s">
        <v>32</v>
      </c>
      <c r="B14" s="78" t="s">
        <v>38</v>
      </c>
      <c r="C14" s="32"/>
      <c r="D14" s="32"/>
      <c r="E14" s="32"/>
      <c r="F14" s="33"/>
      <c r="G14" s="16"/>
      <c r="H14" s="30"/>
      <c r="I14" s="10"/>
      <c r="J14" s="10"/>
      <c r="K14" s="10"/>
    </row>
    <row r="15" spans="1:11" ht="19.5" customHeight="1">
      <c r="A15" s="31" t="s">
        <v>33</v>
      </c>
      <c r="B15" s="78" t="s">
        <v>39</v>
      </c>
      <c r="C15" s="32"/>
      <c r="D15" s="32"/>
      <c r="E15" s="32"/>
      <c r="F15" s="33"/>
      <c r="G15" s="16"/>
      <c r="H15" s="30"/>
      <c r="I15" s="10"/>
      <c r="J15" s="10"/>
      <c r="K15" s="10"/>
    </row>
    <row r="16" spans="1:11" ht="19.5" customHeight="1">
      <c r="A16" s="31" t="s">
        <v>18</v>
      </c>
      <c r="B16" s="80" t="s">
        <v>42</v>
      </c>
      <c r="C16" s="36"/>
      <c r="D16" s="36"/>
      <c r="E16" s="32"/>
      <c r="F16" s="33"/>
      <c r="G16" s="16"/>
      <c r="H16" s="37"/>
      <c r="I16" s="10"/>
      <c r="J16" s="10"/>
      <c r="K16" s="10"/>
    </row>
    <row r="17" spans="1:11" s="39" customFormat="1" ht="19.5" customHeight="1">
      <c r="A17" s="57" t="s">
        <v>19</v>
      </c>
      <c r="B17" s="71" t="s">
        <v>43</v>
      </c>
      <c r="C17" s="58"/>
      <c r="D17" s="58"/>
      <c r="E17" s="58"/>
      <c r="F17" s="59"/>
      <c r="G17" s="46"/>
      <c r="H17" s="34"/>
      <c r="I17" s="6"/>
      <c r="J17" s="38"/>
      <c r="K17" s="38"/>
    </row>
    <row r="18" spans="1:11" s="39" customFormat="1" ht="19.5" customHeight="1">
      <c r="A18" s="57" t="s">
        <v>20</v>
      </c>
      <c r="B18" s="65">
        <v>2662830</v>
      </c>
      <c r="C18" s="58"/>
      <c r="D18" s="58"/>
      <c r="E18" s="58"/>
      <c r="F18" s="59"/>
      <c r="G18" s="46"/>
      <c r="H18" s="47"/>
      <c r="I18" s="6"/>
      <c r="J18" s="38"/>
      <c r="K18" s="38"/>
    </row>
    <row r="19" spans="1:11" s="39" customFormat="1" ht="19.5" customHeight="1">
      <c r="A19" s="57" t="s">
        <v>21</v>
      </c>
      <c r="B19" s="65">
        <v>3834617</v>
      </c>
      <c r="C19" s="58"/>
      <c r="D19" s="58"/>
      <c r="E19" s="58"/>
      <c r="F19" s="60"/>
      <c r="G19" s="46"/>
      <c r="H19" s="34"/>
      <c r="I19" s="6"/>
      <c r="J19" s="38"/>
      <c r="K19" s="38"/>
    </row>
    <row r="20" spans="1:11" s="39" customFormat="1" ht="19.5" customHeight="1">
      <c r="A20" s="57" t="s">
        <v>22</v>
      </c>
      <c r="B20" s="65">
        <v>2485483</v>
      </c>
      <c r="C20" s="58"/>
      <c r="D20" s="58"/>
      <c r="E20" s="58"/>
      <c r="F20" s="59"/>
      <c r="G20" s="46"/>
      <c r="H20" s="35"/>
      <c r="I20" s="6"/>
      <c r="J20" s="38"/>
      <c r="K20" s="38"/>
    </row>
    <row r="21" spans="1:11" s="39" customFormat="1" ht="19.5" customHeight="1">
      <c r="A21" s="57" t="s">
        <v>23</v>
      </c>
      <c r="B21" s="65">
        <v>2596210</v>
      </c>
      <c r="C21" s="46"/>
      <c r="D21" s="58"/>
      <c r="E21" s="58"/>
      <c r="F21" s="59"/>
      <c r="G21" s="46"/>
      <c r="H21" s="34"/>
      <c r="I21" s="6"/>
      <c r="J21" s="38"/>
      <c r="K21" s="38"/>
    </row>
    <row r="22" spans="1:11" s="39" customFormat="1" ht="19.5" customHeight="1">
      <c r="A22" s="57" t="s">
        <v>24</v>
      </c>
      <c r="B22" s="72">
        <v>-110727</v>
      </c>
      <c r="C22" s="61"/>
      <c r="D22" s="58"/>
      <c r="E22" s="58"/>
      <c r="F22" s="59"/>
      <c r="G22" s="46"/>
      <c r="H22" s="48"/>
      <c r="I22" s="49"/>
      <c r="J22" s="41"/>
      <c r="K22" s="41"/>
    </row>
    <row r="23" spans="1:11" s="39" customFormat="1" ht="19.5" customHeight="1">
      <c r="A23" s="57" t="s">
        <v>25</v>
      </c>
      <c r="B23" s="73">
        <v>-135197</v>
      </c>
      <c r="C23" s="58"/>
      <c r="D23" s="58"/>
      <c r="E23" s="58"/>
      <c r="F23" s="59"/>
      <c r="G23" s="46"/>
      <c r="H23" s="50"/>
      <c r="I23" s="6"/>
      <c r="J23" s="42"/>
      <c r="K23" s="42"/>
    </row>
    <row r="24" spans="1:11" s="39" customFormat="1" ht="19.5" customHeight="1">
      <c r="A24" s="57" t="s">
        <v>26</v>
      </c>
      <c r="B24" s="74">
        <v>-0.03558906275547864</v>
      </c>
      <c r="C24" s="58"/>
      <c r="D24" s="58"/>
      <c r="E24" s="58"/>
      <c r="F24" s="59"/>
      <c r="G24" s="46"/>
      <c r="H24" s="51"/>
      <c r="I24" s="6"/>
      <c r="J24" s="38"/>
      <c r="K24" s="38"/>
    </row>
    <row r="25" spans="1:11" s="39" customFormat="1" ht="19.5" customHeight="1">
      <c r="A25" s="57" t="s">
        <v>7</v>
      </c>
      <c r="B25" s="75">
        <v>0</v>
      </c>
      <c r="C25" s="58"/>
      <c r="D25" s="58"/>
      <c r="E25" s="58"/>
      <c r="F25" s="59"/>
      <c r="G25" s="46"/>
      <c r="H25" s="52"/>
      <c r="I25" s="6"/>
      <c r="J25" s="38"/>
      <c r="K25" s="38"/>
    </row>
    <row r="26" spans="1:11" s="39" customFormat="1" ht="19.5" customHeight="1">
      <c r="A26" s="57" t="s">
        <v>27</v>
      </c>
      <c r="B26" s="74">
        <v>0</v>
      </c>
      <c r="C26" s="58"/>
      <c r="D26" s="58"/>
      <c r="E26" s="58"/>
      <c r="F26" s="59"/>
      <c r="G26" s="46"/>
      <c r="H26" s="34"/>
      <c r="I26" s="6"/>
      <c r="J26" s="38"/>
      <c r="K26" s="38"/>
    </row>
    <row r="27" spans="1:11" s="39" customFormat="1" ht="19.5" customHeight="1">
      <c r="A27" s="57" t="s">
        <v>8</v>
      </c>
      <c r="B27" s="81">
        <v>463.04186166752334</v>
      </c>
      <c r="C27" s="58"/>
      <c r="D27" s="58"/>
      <c r="E27" s="58"/>
      <c r="F27" s="59"/>
      <c r="G27" s="46"/>
      <c r="H27" s="53"/>
      <c r="I27" s="54"/>
      <c r="J27" s="40"/>
      <c r="K27" s="38"/>
    </row>
    <row r="28" spans="1:11" s="39" customFormat="1" ht="19.5" customHeight="1">
      <c r="A28" s="62" t="s">
        <v>9</v>
      </c>
      <c r="B28" s="63"/>
      <c r="C28" s="46"/>
      <c r="D28" s="46"/>
      <c r="E28" s="46"/>
      <c r="F28" s="64"/>
      <c r="G28" s="46"/>
      <c r="H28" s="34"/>
      <c r="I28" s="6"/>
      <c r="J28" s="38"/>
      <c r="K28" s="38"/>
    </row>
    <row r="29" spans="1:11" s="39" customFormat="1" ht="19.5" customHeight="1">
      <c r="A29" s="57" t="s">
        <v>28</v>
      </c>
      <c r="B29" s="76" t="s">
        <v>35</v>
      </c>
      <c r="C29" s="58"/>
      <c r="D29" s="58"/>
      <c r="E29" s="58"/>
      <c r="F29" s="59"/>
      <c r="G29" s="46"/>
      <c r="H29" s="34"/>
      <c r="I29" s="6"/>
      <c r="J29" s="38"/>
      <c r="K29" s="38"/>
    </row>
    <row r="30" spans="1:11" s="39" customFormat="1" ht="19.5" customHeight="1">
      <c r="A30" s="57" t="s">
        <v>29</v>
      </c>
      <c r="B30" s="77">
        <v>0.0238</v>
      </c>
      <c r="C30" s="58"/>
      <c r="D30" s="58"/>
      <c r="E30" s="58"/>
      <c r="F30" s="59"/>
      <c r="G30" s="46"/>
      <c r="H30" s="55"/>
      <c r="I30" s="6"/>
      <c r="J30" s="38"/>
      <c r="K30" s="38"/>
    </row>
    <row r="31" spans="1:11" s="39" customFormat="1" ht="19.5" customHeight="1">
      <c r="A31" s="57" t="s">
        <v>30</v>
      </c>
      <c r="B31" s="65">
        <f>B21/B9</f>
        <v>1477.6380193511668</v>
      </c>
      <c r="C31" s="58"/>
      <c r="D31" s="58"/>
      <c r="E31" s="58"/>
      <c r="F31" s="59"/>
      <c r="G31" s="46"/>
      <c r="H31" s="30"/>
      <c r="I31" s="10"/>
      <c r="J31" s="43"/>
      <c r="K31" s="43"/>
    </row>
    <row r="32" spans="1:11" s="39" customFormat="1" ht="19.5" customHeight="1">
      <c r="A32" s="57" t="s">
        <v>10</v>
      </c>
      <c r="B32" s="76">
        <v>0.013</v>
      </c>
      <c r="C32" s="58"/>
      <c r="D32" s="58"/>
      <c r="E32" s="58"/>
      <c r="F32" s="59"/>
      <c r="G32" s="46"/>
      <c r="H32" s="53"/>
      <c r="I32" s="56"/>
      <c r="J32" s="44"/>
      <c r="K32" s="44"/>
    </row>
    <row r="33" spans="1:11" ht="19.5" customHeight="1">
      <c r="A33" s="57" t="s">
        <v>11</v>
      </c>
      <c r="B33" s="76" t="s">
        <v>40</v>
      </c>
      <c r="C33" s="82">
        <v>3.2444785745636184</v>
      </c>
      <c r="D33" s="82" t="s">
        <v>41</v>
      </c>
      <c r="E33" s="58"/>
      <c r="F33" s="59"/>
      <c r="G33" s="16"/>
      <c r="H33" s="34"/>
      <c r="I33" s="6"/>
      <c r="J33" s="6"/>
      <c r="K33" s="6"/>
    </row>
    <row r="34" spans="1:11" ht="19.5" customHeight="1">
      <c r="A34" s="57" t="s">
        <v>31</v>
      </c>
      <c r="B34" s="81">
        <v>99.80249218569719</v>
      </c>
      <c r="C34" s="58"/>
      <c r="D34" s="58"/>
      <c r="E34" s="58"/>
      <c r="F34" s="59"/>
      <c r="G34" s="16"/>
      <c r="H34" s="34"/>
      <c r="I34" s="6"/>
      <c r="J34" s="6"/>
      <c r="K34" s="6"/>
    </row>
    <row r="35" spans="1:11" ht="19.5" customHeight="1">
      <c r="A35" s="57" t="s">
        <v>12</v>
      </c>
      <c r="B35" s="81">
        <v>54.69074304690743</v>
      </c>
      <c r="C35" s="58"/>
      <c r="D35" s="58"/>
      <c r="E35" s="58"/>
      <c r="F35" s="59"/>
      <c r="G35" s="16"/>
      <c r="H35" s="34"/>
      <c r="I35" s="6"/>
      <c r="J35" s="6"/>
      <c r="K35" s="6"/>
    </row>
    <row r="36" spans="1:11" ht="19.5" customHeight="1" thickBot="1">
      <c r="A36" s="66"/>
      <c r="B36" s="67"/>
      <c r="C36" s="68"/>
      <c r="D36" s="68"/>
      <c r="E36" s="68"/>
      <c r="F36" s="69"/>
      <c r="G36" s="16"/>
      <c r="H36" s="34"/>
      <c r="I36" s="6"/>
      <c r="J36" s="6"/>
      <c r="K36" s="6"/>
    </row>
    <row r="37" spans="1:11" ht="18">
      <c r="A37" s="16"/>
      <c r="B37" s="15"/>
      <c r="C37" s="16"/>
      <c r="D37" s="16"/>
      <c r="E37" s="16"/>
      <c r="F37" s="16"/>
      <c r="G37" s="16"/>
      <c r="H37" s="13"/>
      <c r="I37" s="6"/>
      <c r="J37" s="6"/>
      <c r="K37" s="6"/>
    </row>
    <row r="38" spans="1:11" ht="18">
      <c r="A38" s="14" t="s">
        <v>36</v>
      </c>
      <c r="B38" s="45"/>
      <c r="C38" s="16"/>
      <c r="D38" s="16"/>
      <c r="E38" s="16"/>
      <c r="F38" s="16"/>
      <c r="G38" s="16"/>
      <c r="H38" s="13"/>
      <c r="I38" s="6"/>
      <c r="J38" s="6"/>
      <c r="K38" s="6"/>
    </row>
    <row r="39" spans="1:7" ht="12.75">
      <c r="A39" s="2"/>
      <c r="B39" s="4"/>
      <c r="C39" s="2"/>
      <c r="D39" s="2"/>
      <c r="E39" s="2"/>
      <c r="F39" s="2"/>
      <c r="G39" s="2"/>
    </row>
    <row r="40" spans="1:7" ht="12.75">
      <c r="A40" s="2"/>
      <c r="B40" s="4"/>
      <c r="C40" s="2"/>
      <c r="D40" s="2"/>
      <c r="E40" s="2"/>
      <c r="F40" s="2"/>
      <c r="G40" s="2"/>
    </row>
    <row r="41" spans="1:7" ht="12.75">
      <c r="A41" s="2"/>
      <c r="B41" s="4"/>
      <c r="C41" s="2"/>
      <c r="D41" s="2"/>
      <c r="E41" s="2"/>
      <c r="F41" s="2"/>
      <c r="G41" s="2"/>
    </row>
    <row r="42" spans="1:7" ht="12.75">
      <c r="A42" s="2"/>
      <c r="B42" s="4"/>
      <c r="C42" s="2"/>
      <c r="D42" s="2"/>
      <c r="E42" s="2"/>
      <c r="F42" s="2"/>
      <c r="G42" s="2"/>
    </row>
    <row r="43" spans="1:7" ht="12.75">
      <c r="A43" s="2"/>
      <c r="B43" s="4"/>
      <c r="C43" s="2"/>
      <c r="D43" s="2"/>
      <c r="E43" s="2"/>
      <c r="F43" s="2"/>
      <c r="G43" s="2"/>
    </row>
    <row r="44" spans="1:7" ht="12.75">
      <c r="A44" s="2"/>
      <c r="B44" s="4"/>
      <c r="C44" s="2"/>
      <c r="D44" s="2"/>
      <c r="E44" s="2"/>
      <c r="F44" s="2"/>
      <c r="G44" s="2"/>
    </row>
    <row r="45" spans="1:7" ht="12.75">
      <c r="A45" s="2"/>
      <c r="B45" s="4"/>
      <c r="C45" s="2"/>
      <c r="D45" s="2"/>
      <c r="E45" s="2"/>
      <c r="F45" s="2"/>
      <c r="G45" s="2"/>
    </row>
    <row r="46" spans="1:7" ht="12.75">
      <c r="A46" s="2"/>
      <c r="B46" s="4"/>
      <c r="C46" s="2"/>
      <c r="D46" s="2"/>
      <c r="E46" s="2"/>
      <c r="F46" s="2"/>
      <c r="G46" s="2"/>
    </row>
    <row r="47" spans="1:7" ht="12.75">
      <c r="A47" s="2"/>
      <c r="B47" s="4"/>
      <c r="C47" s="2"/>
      <c r="D47" s="2"/>
      <c r="E47" s="2"/>
      <c r="F47" s="2"/>
      <c r="G47" s="2"/>
    </row>
    <row r="48" spans="1:7" ht="12.75">
      <c r="A48" s="2"/>
      <c r="B48" s="4"/>
      <c r="C48" s="2"/>
      <c r="D48" s="2"/>
      <c r="E48" s="2"/>
      <c r="F48" s="2"/>
      <c r="G48" s="2"/>
    </row>
    <row r="49" spans="1:7" ht="12.75">
      <c r="A49" s="2"/>
      <c r="B49" s="4"/>
      <c r="C49" s="2"/>
      <c r="D49" s="2"/>
      <c r="E49" s="2"/>
      <c r="F49" s="2"/>
      <c r="G49" s="2"/>
    </row>
    <row r="50" spans="1:7" ht="12.75">
      <c r="A50" s="2"/>
      <c r="B50" s="4"/>
      <c r="C50" s="2"/>
      <c r="D50" s="2"/>
      <c r="E50" s="2"/>
      <c r="F50" s="2"/>
      <c r="G50" s="2"/>
    </row>
    <row r="51" spans="1:7" ht="12.75">
      <c r="A51" s="2"/>
      <c r="B51" s="4"/>
      <c r="C51" s="2"/>
      <c r="D51" s="2"/>
      <c r="E51" s="2"/>
      <c r="F51" s="2"/>
      <c r="G51" s="2"/>
    </row>
    <row r="52" spans="1:7" ht="12.75">
      <c r="A52" s="2"/>
      <c r="B52" s="4"/>
      <c r="C52" s="2"/>
      <c r="D52" s="2"/>
      <c r="E52" s="2"/>
      <c r="F52" s="2"/>
      <c r="G52" s="2"/>
    </row>
    <row r="53" spans="1:7" ht="12.75">
      <c r="A53" s="2"/>
      <c r="B53" s="4"/>
      <c r="C53" s="2"/>
      <c r="D53" s="2"/>
      <c r="E53" s="2"/>
      <c r="F53" s="2"/>
      <c r="G53" s="2"/>
    </row>
    <row r="54" spans="1:7" ht="12.75">
      <c r="A54" s="2"/>
      <c r="B54" s="4"/>
      <c r="C54" s="2"/>
      <c r="D54" s="2"/>
      <c r="E54" s="2"/>
      <c r="F54" s="2"/>
      <c r="G54" s="2"/>
    </row>
    <row r="55" spans="1:7" ht="12.75">
      <c r="A55" s="2"/>
      <c r="B55" s="4"/>
      <c r="C55" s="2"/>
      <c r="D55" s="2"/>
      <c r="E55" s="2"/>
      <c r="F55" s="2"/>
      <c r="G55" s="2"/>
    </row>
    <row r="56" spans="1:7" ht="12.75">
      <c r="A56" s="2"/>
      <c r="B56" s="4"/>
      <c r="C56" s="2"/>
      <c r="D56" s="2"/>
      <c r="E56" s="2"/>
      <c r="F56" s="2"/>
      <c r="G56" s="2"/>
    </row>
    <row r="57" spans="1:7" ht="12.75">
      <c r="A57" s="2"/>
      <c r="B57" s="4"/>
      <c r="C57" s="2"/>
      <c r="D57" s="2"/>
      <c r="E57" s="2"/>
      <c r="F57" s="2"/>
      <c r="G57" s="2"/>
    </row>
  </sheetData>
  <sheetProtection/>
  <printOptions gridLines="1" horizontalCentered="1" verticalCentered="1"/>
  <pageMargins left="0.393700787401575" right="0.393700787401575" top="0.78740157480315" bottom="0.78740157480315" header="0.196850393700787" footer="0.196850393700787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4" sqref="L24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N57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2.75"/>
  <cols>
    <col min="1" max="1" width="56.8515625" style="3" customWidth="1"/>
    <col min="2" max="2" width="31.7109375" style="5" customWidth="1"/>
    <col min="3" max="5" width="9.140625" style="3" customWidth="1"/>
    <col min="6" max="7" width="8.28125" style="3" customWidth="1"/>
    <col min="8" max="8" width="9.140625" style="7" customWidth="1"/>
    <col min="9" max="9" width="11.57421875" style="9" customWidth="1"/>
    <col min="10" max="10" width="11.7109375" style="9" customWidth="1"/>
    <col min="11" max="11" width="12.00390625" style="9" customWidth="1"/>
    <col min="12" max="12" width="13.00390625" style="0" customWidth="1"/>
    <col min="13" max="13" width="12.140625" style="0" customWidth="1"/>
    <col min="14" max="14" width="11.8515625" style="0" customWidth="1"/>
  </cols>
  <sheetData>
    <row r="1" spans="1:8" ht="18">
      <c r="A1" s="11" t="s">
        <v>0</v>
      </c>
      <c r="B1" s="12"/>
      <c r="C1" s="11"/>
      <c r="D1" s="11"/>
      <c r="E1" s="11"/>
      <c r="F1" s="11"/>
      <c r="G1" s="11"/>
      <c r="H1" s="13"/>
    </row>
    <row r="2" spans="1:8" ht="18">
      <c r="A2" s="11" t="s">
        <v>1</v>
      </c>
      <c r="B2" s="12"/>
      <c r="C2" s="11"/>
      <c r="D2" s="11"/>
      <c r="E2" s="11"/>
      <c r="F2" s="11"/>
      <c r="G2" s="11"/>
      <c r="H2" s="13"/>
    </row>
    <row r="3" spans="1:8" ht="18.75" thickBot="1">
      <c r="A3" s="14" t="s">
        <v>44</v>
      </c>
      <c r="B3" s="15"/>
      <c r="C3" s="16"/>
      <c r="D3" s="16"/>
      <c r="E3" s="16"/>
      <c r="F3" s="16"/>
      <c r="G3" s="16"/>
      <c r="H3" s="13"/>
    </row>
    <row r="4" spans="1:8" ht="18">
      <c r="A4" s="17" t="s">
        <v>2</v>
      </c>
      <c r="B4" s="18"/>
      <c r="C4" s="19" t="s">
        <v>3</v>
      </c>
      <c r="D4" s="19"/>
      <c r="E4" s="19"/>
      <c r="F4" s="20"/>
      <c r="G4" s="16"/>
      <c r="H4" s="13"/>
    </row>
    <row r="5" spans="1:8" ht="18.75" thickBot="1">
      <c r="A5" s="21" t="s">
        <v>14</v>
      </c>
      <c r="B5" s="22"/>
      <c r="C5" s="23" t="s">
        <v>13</v>
      </c>
      <c r="D5" s="23"/>
      <c r="E5" s="23"/>
      <c r="F5" s="24"/>
      <c r="G5" s="16"/>
      <c r="H5" s="13"/>
    </row>
    <row r="6" spans="1:8" ht="18">
      <c r="A6" s="14"/>
      <c r="B6" s="15"/>
      <c r="C6" s="14"/>
      <c r="D6" s="14"/>
      <c r="E6" s="14"/>
      <c r="F6" s="16"/>
      <c r="G6" s="16"/>
      <c r="H6" s="13"/>
    </row>
    <row r="7" spans="1:14" s="1" customFormat="1" ht="12.75" customHeight="1" thickBot="1">
      <c r="A7" s="16"/>
      <c r="B7" s="15"/>
      <c r="C7" s="16"/>
      <c r="D7" s="16"/>
      <c r="E7" s="16"/>
      <c r="F7" s="16"/>
      <c r="G7" s="16"/>
      <c r="H7" s="25"/>
      <c r="I7" s="6"/>
      <c r="J7" s="6"/>
      <c r="K7" s="6"/>
      <c r="L7" s="6"/>
      <c r="M7" s="6"/>
      <c r="N7" s="6"/>
    </row>
    <row r="8" spans="1:14" ht="19.5" customHeight="1">
      <c r="A8" s="26" t="s">
        <v>4</v>
      </c>
      <c r="B8" s="27">
        <v>6616</v>
      </c>
      <c r="C8" s="28"/>
      <c r="D8" s="28"/>
      <c r="E8" s="28"/>
      <c r="F8" s="29"/>
      <c r="G8" s="16"/>
      <c r="H8" s="30"/>
      <c r="I8" s="6"/>
      <c r="J8" s="6"/>
      <c r="K8" s="6"/>
      <c r="L8" s="7"/>
      <c r="M8" s="7"/>
      <c r="N8" s="8"/>
    </row>
    <row r="9" spans="1:11" s="90" customFormat="1" ht="19.5" customHeight="1">
      <c r="A9" s="85" t="s">
        <v>5</v>
      </c>
      <c r="B9" s="86">
        <v>1785</v>
      </c>
      <c r="C9" s="87"/>
      <c r="D9" s="87"/>
      <c r="E9" s="87"/>
      <c r="F9" s="88"/>
      <c r="G9" s="89"/>
      <c r="H9" s="83"/>
      <c r="I9" s="84"/>
      <c r="J9" s="84"/>
      <c r="K9" s="84"/>
    </row>
    <row r="10" spans="1:11" ht="19.5" customHeight="1">
      <c r="A10" s="106" t="s">
        <v>6</v>
      </c>
      <c r="B10" s="107">
        <v>29</v>
      </c>
      <c r="C10" s="32"/>
      <c r="D10" s="32"/>
      <c r="E10" s="32"/>
      <c r="F10" s="33"/>
      <c r="G10" s="16"/>
      <c r="H10" s="34"/>
      <c r="I10" s="6"/>
      <c r="J10" s="6"/>
      <c r="K10" s="6"/>
    </row>
    <row r="11" spans="1:11" ht="19.5" customHeight="1">
      <c r="A11" s="31" t="s">
        <v>15</v>
      </c>
      <c r="B11" s="70">
        <v>95</v>
      </c>
      <c r="C11" s="32"/>
      <c r="D11" s="32"/>
      <c r="E11" s="32"/>
      <c r="F11" s="33"/>
      <c r="G11" s="16"/>
      <c r="H11" s="34"/>
      <c r="I11" s="6"/>
      <c r="J11" s="6"/>
      <c r="K11" s="6"/>
    </row>
    <row r="12" spans="1:11" s="90" customFormat="1" ht="19.5" customHeight="1">
      <c r="A12" s="85" t="s">
        <v>46</v>
      </c>
      <c r="B12" s="94">
        <v>1.2</v>
      </c>
      <c r="C12" s="87"/>
      <c r="D12" s="87"/>
      <c r="E12" s="87"/>
      <c r="F12" s="88"/>
      <c r="G12" s="89"/>
      <c r="H12" s="91"/>
      <c r="I12" s="84"/>
      <c r="J12" s="84"/>
      <c r="K12" s="84"/>
    </row>
    <row r="13" spans="1:11" s="90" customFormat="1" ht="19.5" customHeight="1">
      <c r="A13" s="85" t="s">
        <v>47</v>
      </c>
      <c r="B13" s="95">
        <v>10.81</v>
      </c>
      <c r="C13" s="87"/>
      <c r="D13" s="87"/>
      <c r="E13" s="87"/>
      <c r="F13" s="88"/>
      <c r="G13" s="89"/>
      <c r="H13" s="92"/>
      <c r="I13" s="84"/>
      <c r="J13" s="84"/>
      <c r="K13" s="84"/>
    </row>
    <row r="14" spans="1:11" s="90" customFormat="1" ht="19.5" customHeight="1">
      <c r="A14" s="85" t="s">
        <v>45</v>
      </c>
      <c r="B14" s="86">
        <v>5966</v>
      </c>
      <c r="C14" s="87"/>
      <c r="D14" s="87"/>
      <c r="E14" s="87"/>
      <c r="F14" s="88"/>
      <c r="G14" s="89"/>
      <c r="H14" s="83"/>
      <c r="I14" s="93"/>
      <c r="J14" s="93"/>
      <c r="K14" s="93"/>
    </row>
    <row r="15" spans="1:11" s="90" customFormat="1" ht="19.5" customHeight="1">
      <c r="A15" s="85" t="s">
        <v>48</v>
      </c>
      <c r="B15" s="86">
        <f>5320991.64/1000</f>
        <v>5320.991639999999</v>
      </c>
      <c r="C15" s="87"/>
      <c r="D15" s="87"/>
      <c r="E15" s="87"/>
      <c r="F15" s="88"/>
      <c r="G15" s="89"/>
      <c r="H15" s="83"/>
      <c r="I15" s="93"/>
      <c r="J15" s="93"/>
      <c r="K15" s="93"/>
    </row>
    <row r="16" spans="1:11" ht="19.5" customHeight="1">
      <c r="A16" s="96" t="s">
        <v>49</v>
      </c>
      <c r="B16" s="97">
        <v>1661970</v>
      </c>
      <c r="C16" s="36"/>
      <c r="D16" s="36"/>
      <c r="E16" s="32"/>
      <c r="F16" s="33"/>
      <c r="G16" s="16"/>
      <c r="H16" s="37"/>
      <c r="I16" s="10"/>
      <c r="J16" s="10"/>
      <c r="K16" s="10"/>
    </row>
    <row r="17" spans="1:11" s="39" customFormat="1" ht="19.5" customHeight="1">
      <c r="A17" s="98" t="s">
        <v>53</v>
      </c>
      <c r="B17" s="102" t="s">
        <v>50</v>
      </c>
      <c r="C17" s="58"/>
      <c r="D17" s="58"/>
      <c r="E17" s="58"/>
      <c r="F17" s="59"/>
      <c r="G17" s="46"/>
      <c r="H17" s="34"/>
      <c r="I17" s="6"/>
      <c r="J17" s="38"/>
      <c r="K17" s="38"/>
    </row>
    <row r="18" spans="1:11" s="39" customFormat="1" ht="19.5" customHeight="1">
      <c r="A18" s="98" t="s">
        <v>54</v>
      </c>
      <c r="B18" s="103">
        <f>2421329/1000</f>
        <v>2421.329</v>
      </c>
      <c r="C18" s="58"/>
      <c r="D18" s="58"/>
      <c r="E18" s="58"/>
      <c r="F18" s="59"/>
      <c r="G18" s="46"/>
      <c r="H18" s="47"/>
      <c r="I18" s="6"/>
      <c r="J18" s="38"/>
      <c r="K18" s="38"/>
    </row>
    <row r="19" spans="1:11" s="39" customFormat="1" ht="19.5" customHeight="1">
      <c r="A19" s="98" t="s">
        <v>55</v>
      </c>
      <c r="B19" s="103">
        <f>4010984/1000</f>
        <v>4010.984</v>
      </c>
      <c r="C19" s="58"/>
      <c r="D19" s="58"/>
      <c r="E19" s="58"/>
      <c r="F19" s="60"/>
      <c r="G19" s="46"/>
      <c r="H19" s="34"/>
      <c r="I19" s="6"/>
      <c r="J19" s="38"/>
      <c r="K19" s="38"/>
    </row>
    <row r="20" spans="1:11" s="39" customFormat="1" ht="19.5" customHeight="1">
      <c r="A20" s="98" t="s">
        <v>56</v>
      </c>
      <c r="B20" s="103">
        <f>2462828/1000</f>
        <v>2462.828</v>
      </c>
      <c r="C20" s="58"/>
      <c r="D20" s="58"/>
      <c r="E20" s="58"/>
      <c r="F20" s="59"/>
      <c r="G20" s="46"/>
      <c r="H20" s="35"/>
      <c r="I20" s="6"/>
      <c r="J20" s="38"/>
      <c r="K20" s="38"/>
    </row>
    <row r="21" spans="1:11" s="39" customFormat="1" ht="19.5" customHeight="1">
      <c r="A21" s="98" t="s">
        <v>57</v>
      </c>
      <c r="B21" s="103">
        <f>2304879/1000</f>
        <v>2304.879</v>
      </c>
      <c r="C21" s="46"/>
      <c r="D21" s="58"/>
      <c r="E21" s="58"/>
      <c r="F21" s="59"/>
      <c r="G21" s="46"/>
      <c r="H21" s="34"/>
      <c r="I21" s="6"/>
      <c r="J21" s="38"/>
      <c r="K21" s="38"/>
    </row>
    <row r="22" spans="1:11" s="39" customFormat="1" ht="19.5" customHeight="1">
      <c r="A22" s="98" t="s">
        <v>58</v>
      </c>
      <c r="B22" s="104">
        <f>B20-B21</f>
        <v>157.94900000000007</v>
      </c>
      <c r="C22" s="61"/>
      <c r="D22" s="58"/>
      <c r="E22" s="58"/>
      <c r="F22" s="59"/>
      <c r="G22" s="46"/>
      <c r="H22" s="48"/>
      <c r="I22" s="49"/>
      <c r="J22" s="41"/>
      <c r="K22" s="41"/>
    </row>
    <row r="23" spans="1:11" s="39" customFormat="1" ht="19.5" customHeight="1">
      <c r="A23" s="98" t="s">
        <v>59</v>
      </c>
      <c r="B23" s="105">
        <f>176366.13/1000</f>
        <v>176.36613</v>
      </c>
      <c r="C23" s="58"/>
      <c r="D23" s="58"/>
      <c r="E23" s="58"/>
      <c r="F23" s="59"/>
      <c r="G23" s="46"/>
      <c r="H23" s="50"/>
      <c r="I23" s="6"/>
      <c r="J23" s="42"/>
      <c r="K23" s="42"/>
    </row>
    <row r="24" spans="1:11" s="39" customFormat="1" ht="19.5" customHeight="1">
      <c r="A24" s="98" t="s">
        <v>51</v>
      </c>
      <c r="B24" s="99">
        <v>0.0565</v>
      </c>
      <c r="C24" s="58"/>
      <c r="D24" s="58"/>
      <c r="E24" s="58"/>
      <c r="F24" s="59"/>
      <c r="G24" s="46"/>
      <c r="H24" s="51"/>
      <c r="I24" s="6"/>
      <c r="J24" s="38"/>
      <c r="K24" s="38"/>
    </row>
    <row r="25" spans="1:11" s="39" customFormat="1" ht="19.5" customHeight="1">
      <c r="A25" s="98" t="s">
        <v>7</v>
      </c>
      <c r="B25" s="100">
        <v>0</v>
      </c>
      <c r="C25" s="58"/>
      <c r="D25" s="58"/>
      <c r="E25" s="58"/>
      <c r="F25" s="59"/>
      <c r="G25" s="46"/>
      <c r="H25" s="52"/>
      <c r="I25" s="6"/>
      <c r="J25" s="38"/>
      <c r="K25" s="38"/>
    </row>
    <row r="26" spans="1:11" s="39" customFormat="1" ht="19.5" customHeight="1">
      <c r="A26" s="98" t="s">
        <v>52</v>
      </c>
      <c r="B26" s="101">
        <v>0</v>
      </c>
      <c r="C26" s="58"/>
      <c r="D26" s="58"/>
      <c r="E26" s="58"/>
      <c r="F26" s="59"/>
      <c r="G26" s="46"/>
      <c r="H26" s="34"/>
      <c r="I26" s="6"/>
      <c r="J26" s="38"/>
      <c r="K26" s="38"/>
    </row>
    <row r="27" spans="1:11" s="39" customFormat="1" ht="19.5" customHeight="1">
      <c r="A27" s="98" t="s">
        <v>8</v>
      </c>
      <c r="B27" s="108">
        <v>6.02</v>
      </c>
      <c r="C27" s="58"/>
      <c r="D27" s="58"/>
      <c r="E27" s="58"/>
      <c r="F27" s="59"/>
      <c r="G27" s="46"/>
      <c r="H27" s="53"/>
      <c r="I27" s="54"/>
      <c r="J27" s="40"/>
      <c r="K27" s="38"/>
    </row>
    <row r="28" spans="1:11" s="39" customFormat="1" ht="19.5" customHeight="1">
      <c r="A28" s="109" t="s">
        <v>9</v>
      </c>
      <c r="B28" s="110"/>
      <c r="C28" s="46"/>
      <c r="D28" s="46"/>
      <c r="E28" s="46"/>
      <c r="F28" s="64"/>
      <c r="G28" s="46"/>
      <c r="H28" s="34"/>
      <c r="I28" s="6"/>
      <c r="J28" s="38"/>
      <c r="K28" s="38"/>
    </row>
    <row r="29" spans="1:11" s="39" customFormat="1" ht="19.5" customHeight="1">
      <c r="A29" s="98" t="s">
        <v>60</v>
      </c>
      <c r="B29" s="111" t="s">
        <v>35</v>
      </c>
      <c r="C29" s="58"/>
      <c r="D29" s="58"/>
      <c r="E29" s="58"/>
      <c r="F29" s="59"/>
      <c r="G29" s="46"/>
      <c r="H29" s="34"/>
      <c r="I29" s="6"/>
      <c r="J29" s="38"/>
      <c r="K29" s="38"/>
    </row>
    <row r="30" spans="1:11" s="39" customFormat="1" ht="19.5" customHeight="1">
      <c r="A30" s="98" t="s">
        <v>61</v>
      </c>
      <c r="B30" s="112">
        <v>0.03</v>
      </c>
      <c r="C30" s="58"/>
      <c r="D30" s="58"/>
      <c r="E30" s="58"/>
      <c r="F30" s="59"/>
      <c r="G30" s="46"/>
      <c r="H30" s="55"/>
      <c r="I30" s="6"/>
      <c r="J30" s="38"/>
      <c r="K30" s="38"/>
    </row>
    <row r="31" spans="1:11" s="39" customFormat="1" ht="19.5" customHeight="1">
      <c r="A31" s="98" t="s">
        <v>62</v>
      </c>
      <c r="B31" s="103">
        <v>1291</v>
      </c>
      <c r="C31" s="58"/>
      <c r="D31" s="58"/>
      <c r="E31" s="58"/>
      <c r="F31" s="59"/>
      <c r="G31" s="46"/>
      <c r="H31" s="30"/>
      <c r="I31" s="10"/>
      <c r="J31" s="43"/>
      <c r="K31" s="43"/>
    </row>
    <row r="32" spans="1:11" s="39" customFormat="1" ht="19.5" customHeight="1">
      <c r="A32" s="98" t="s">
        <v>10</v>
      </c>
      <c r="B32" s="111">
        <v>0.016</v>
      </c>
      <c r="C32" s="58"/>
      <c r="D32" s="58"/>
      <c r="E32" s="58"/>
      <c r="F32" s="59"/>
      <c r="G32" s="46"/>
      <c r="H32" s="53"/>
      <c r="I32" s="56"/>
      <c r="J32" s="44"/>
      <c r="K32" s="44"/>
    </row>
    <row r="33" spans="1:11" ht="19.5" customHeight="1">
      <c r="A33" s="98" t="s">
        <v>11</v>
      </c>
      <c r="B33" s="111" t="s">
        <v>63</v>
      </c>
      <c r="C33" s="113">
        <v>3.927</v>
      </c>
      <c r="D33" s="113" t="s">
        <v>41</v>
      </c>
      <c r="E33" s="58"/>
      <c r="F33" s="59"/>
      <c r="G33" s="16"/>
      <c r="H33" s="34"/>
      <c r="I33" s="6"/>
      <c r="J33" s="6"/>
      <c r="K33" s="6"/>
    </row>
    <row r="34" spans="1:11" ht="19.5" customHeight="1">
      <c r="A34" s="57" t="s">
        <v>31</v>
      </c>
      <c r="B34" s="81">
        <v>99.83253722758805</v>
      </c>
      <c r="C34" s="58"/>
      <c r="D34" s="58"/>
      <c r="E34" s="58"/>
      <c r="F34" s="59"/>
      <c r="G34" s="16"/>
      <c r="H34" s="34"/>
      <c r="I34" s="6"/>
      <c r="J34" s="6"/>
      <c r="K34" s="6"/>
    </row>
    <row r="35" spans="1:11" ht="19.5" customHeight="1">
      <c r="A35" s="57" t="s">
        <v>12</v>
      </c>
      <c r="B35" s="81">
        <v>56.75418569254186</v>
      </c>
      <c r="C35" s="58"/>
      <c r="D35" s="58"/>
      <c r="E35" s="58"/>
      <c r="F35" s="59"/>
      <c r="G35" s="16"/>
      <c r="H35" s="34"/>
      <c r="I35" s="6"/>
      <c r="J35" s="6"/>
      <c r="K35" s="6"/>
    </row>
    <row r="36" spans="1:11" ht="19.5" customHeight="1" thickBot="1">
      <c r="A36" s="66"/>
      <c r="B36" s="67"/>
      <c r="C36" s="68"/>
      <c r="D36" s="68"/>
      <c r="E36" s="68"/>
      <c r="F36" s="69"/>
      <c r="G36" s="16"/>
      <c r="H36" s="34"/>
      <c r="I36" s="6"/>
      <c r="J36" s="6"/>
      <c r="K36" s="6"/>
    </row>
    <row r="37" spans="1:11" ht="18">
      <c r="A37" s="16"/>
      <c r="B37" s="15"/>
      <c r="C37" s="16"/>
      <c r="D37" s="16"/>
      <c r="E37" s="16"/>
      <c r="F37" s="16"/>
      <c r="G37" s="16"/>
      <c r="H37" s="13"/>
      <c r="I37" s="6"/>
      <c r="J37" s="6"/>
      <c r="K37" s="6"/>
    </row>
    <row r="38" spans="1:11" ht="18">
      <c r="A38" s="14" t="s">
        <v>64</v>
      </c>
      <c r="B38" s="45"/>
      <c r="C38" s="16"/>
      <c r="D38" s="16"/>
      <c r="E38" s="16"/>
      <c r="F38" s="16"/>
      <c r="G38" s="16"/>
      <c r="H38" s="13"/>
      <c r="I38" s="6"/>
      <c r="J38" s="6"/>
      <c r="K38" s="6"/>
    </row>
    <row r="39" spans="1:7" ht="12.75">
      <c r="A39" s="2"/>
      <c r="B39" s="4"/>
      <c r="C39" s="2"/>
      <c r="D39" s="2"/>
      <c r="E39" s="2"/>
      <c r="F39" s="2"/>
      <c r="G39" s="2"/>
    </row>
    <row r="40" spans="1:7" ht="12.75">
      <c r="A40" s="2"/>
      <c r="B40" s="4"/>
      <c r="C40" s="2"/>
      <c r="D40" s="2"/>
      <c r="E40" s="2"/>
      <c r="F40" s="2"/>
      <c r="G40" s="2"/>
    </row>
    <row r="41" spans="1:7" ht="12.75">
      <c r="A41" s="2"/>
      <c r="B41" s="4"/>
      <c r="C41" s="2"/>
      <c r="D41" s="2"/>
      <c r="E41" s="2"/>
      <c r="F41" s="2"/>
      <c r="G41" s="2"/>
    </row>
    <row r="42" spans="1:7" ht="12.75">
      <c r="A42" s="2"/>
      <c r="B42" s="4"/>
      <c r="C42" s="2"/>
      <c r="D42" s="2"/>
      <c r="E42" s="2"/>
      <c r="F42" s="2"/>
      <c r="G42" s="2"/>
    </row>
    <row r="43" spans="1:7" ht="12.75">
      <c r="A43" s="2"/>
      <c r="B43" s="4"/>
      <c r="C43" s="2"/>
      <c r="D43" s="2"/>
      <c r="E43" s="2"/>
      <c r="F43" s="2"/>
      <c r="G43" s="2"/>
    </row>
    <row r="44" spans="1:7" ht="12.75">
      <c r="A44" s="2"/>
      <c r="B44" s="4"/>
      <c r="C44" s="2"/>
      <c r="D44" s="2"/>
      <c r="E44" s="2"/>
      <c r="F44" s="2"/>
      <c r="G44" s="2"/>
    </row>
    <row r="45" spans="1:7" ht="12.75">
      <c r="A45" s="2"/>
      <c r="B45" s="4"/>
      <c r="C45" s="2"/>
      <c r="D45" s="2"/>
      <c r="E45" s="2"/>
      <c r="F45" s="2"/>
      <c r="G45" s="2"/>
    </row>
    <row r="46" spans="1:7" ht="12.75">
      <c r="A46" s="2"/>
      <c r="B46" s="4"/>
      <c r="C46" s="2"/>
      <c r="D46" s="2"/>
      <c r="E46" s="2"/>
      <c r="F46" s="2"/>
      <c r="G46" s="2"/>
    </row>
    <row r="47" spans="1:7" ht="12.75">
      <c r="A47" s="2"/>
      <c r="B47" s="4"/>
      <c r="C47" s="2"/>
      <c r="D47" s="2"/>
      <c r="E47" s="2"/>
      <c r="F47" s="2"/>
      <c r="G47" s="2"/>
    </row>
    <row r="48" spans="1:7" ht="12.75">
      <c r="A48" s="2"/>
      <c r="B48" s="4"/>
      <c r="C48" s="2"/>
      <c r="D48" s="2"/>
      <c r="E48" s="2"/>
      <c r="F48" s="2"/>
      <c r="G48" s="2"/>
    </row>
    <row r="49" spans="1:7" ht="12.75">
      <c r="A49" s="2"/>
      <c r="B49" s="4"/>
      <c r="C49" s="2"/>
      <c r="D49" s="2"/>
      <c r="E49" s="2"/>
      <c r="F49" s="2"/>
      <c r="G49" s="2"/>
    </row>
    <row r="50" spans="1:7" ht="12.75">
      <c r="A50" s="2"/>
      <c r="B50" s="4"/>
      <c r="C50" s="2"/>
      <c r="D50" s="2"/>
      <c r="E50" s="2"/>
      <c r="F50" s="2"/>
      <c r="G50" s="2"/>
    </row>
    <row r="51" spans="1:7" ht="12.75">
      <c r="A51" s="2"/>
      <c r="B51" s="4"/>
      <c r="C51" s="2"/>
      <c r="D51" s="2"/>
      <c r="E51" s="2"/>
      <c r="F51" s="2"/>
      <c r="G51" s="2"/>
    </row>
    <row r="52" spans="1:7" ht="12.75">
      <c r="A52" s="2"/>
      <c r="B52" s="4"/>
      <c r="C52" s="2"/>
      <c r="D52" s="2"/>
      <c r="E52" s="2"/>
      <c r="F52" s="2"/>
      <c r="G52" s="2"/>
    </row>
    <row r="53" spans="1:7" ht="12.75">
      <c r="A53" s="2"/>
      <c r="B53" s="4"/>
      <c r="C53" s="2"/>
      <c r="D53" s="2"/>
      <c r="E53" s="2"/>
      <c r="F53" s="2"/>
      <c r="G53" s="2"/>
    </row>
    <row r="54" spans="1:7" ht="12.75">
      <c r="A54" s="2"/>
      <c r="B54" s="4"/>
      <c r="C54" s="2"/>
      <c r="D54" s="2"/>
      <c r="E54" s="2"/>
      <c r="F54" s="2"/>
      <c r="G54" s="2"/>
    </row>
    <row r="55" spans="1:7" ht="12.75">
      <c r="A55" s="2"/>
      <c r="B55" s="4"/>
      <c r="C55" s="2"/>
      <c r="D55" s="2"/>
      <c r="E55" s="2"/>
      <c r="F55" s="2"/>
      <c r="G55" s="2"/>
    </row>
    <row r="56" spans="1:7" ht="12.75">
      <c r="A56" s="2"/>
      <c r="B56" s="4"/>
      <c r="C56" s="2"/>
      <c r="D56" s="2"/>
      <c r="E56" s="2"/>
      <c r="F56" s="2"/>
      <c r="G56" s="2"/>
    </row>
    <row r="57" spans="1:7" ht="12.75">
      <c r="A57" s="2"/>
      <c r="B57" s="4"/>
      <c r="C57" s="2"/>
      <c r="D57" s="2"/>
      <c r="E57" s="2"/>
      <c r="F57" s="2"/>
      <c r="G57" s="2"/>
    </row>
  </sheetData>
  <sheetProtection/>
  <printOptions gridLines="1" horizontalCentered="1" verticalCentered="1"/>
  <pageMargins left="0.393700787401575" right="0.393700787401575" top="0.78740157480315" bottom="0.78740157480315" header="0.196850393700787" footer="0.196850393700787"/>
  <pageSetup horizontalDpi="600" verticalDpi="6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N57"/>
  <sheetViews>
    <sheetView tabSelected="1" view="pageBreakPreview" zoomScaleSheetLayoutView="100" zoomScalePageLayoutView="0" workbookViewId="0" topLeftCell="A5">
      <selection activeCell="H18" sqref="H18"/>
    </sheetView>
  </sheetViews>
  <sheetFormatPr defaultColWidth="9.140625" defaultRowHeight="12.75"/>
  <cols>
    <col min="1" max="1" width="56.8515625" style="3" customWidth="1"/>
    <col min="2" max="2" width="31.7109375" style="5" customWidth="1"/>
    <col min="3" max="5" width="9.140625" style="3" customWidth="1"/>
    <col min="6" max="7" width="8.28125" style="3" customWidth="1"/>
    <col min="8" max="8" width="9.140625" style="7" customWidth="1"/>
    <col min="9" max="9" width="11.57421875" style="9" customWidth="1"/>
    <col min="10" max="10" width="11.7109375" style="9" customWidth="1"/>
    <col min="11" max="11" width="12.00390625" style="9" customWidth="1"/>
    <col min="12" max="12" width="13.00390625" style="0" customWidth="1"/>
    <col min="13" max="13" width="12.140625" style="0" customWidth="1"/>
    <col min="14" max="14" width="11.8515625" style="0" customWidth="1"/>
  </cols>
  <sheetData>
    <row r="1" spans="1:8" ht="18">
      <c r="A1" s="11" t="s">
        <v>0</v>
      </c>
      <c r="B1" s="12"/>
      <c r="C1" s="11"/>
      <c r="D1" s="11"/>
      <c r="E1" s="11"/>
      <c r="F1" s="11"/>
      <c r="G1" s="11"/>
      <c r="H1" s="13"/>
    </row>
    <row r="2" spans="1:8" ht="18">
      <c r="A2" s="11" t="s">
        <v>1</v>
      </c>
      <c r="B2" s="12"/>
      <c r="C2" s="11"/>
      <c r="D2" s="11"/>
      <c r="E2" s="11"/>
      <c r="F2" s="11"/>
      <c r="G2" s="11"/>
      <c r="H2" s="13"/>
    </row>
    <row r="3" spans="1:8" ht="18.75" thickBot="1">
      <c r="A3" s="14" t="s">
        <v>68</v>
      </c>
      <c r="B3" s="15"/>
      <c r="C3" s="16"/>
      <c r="D3" s="16"/>
      <c r="E3" s="16"/>
      <c r="F3" s="16"/>
      <c r="G3" s="16"/>
      <c r="H3" s="13"/>
    </row>
    <row r="4" spans="1:8" ht="18">
      <c r="A4" s="17" t="s">
        <v>2</v>
      </c>
      <c r="B4" s="18"/>
      <c r="C4" s="19" t="s">
        <v>3</v>
      </c>
      <c r="D4" s="19"/>
      <c r="E4" s="19"/>
      <c r="F4" s="20"/>
      <c r="G4" s="16"/>
      <c r="H4" s="13"/>
    </row>
    <row r="5" spans="1:8" ht="18.75" thickBot="1">
      <c r="A5" s="21" t="s">
        <v>14</v>
      </c>
      <c r="B5" s="22"/>
      <c r="C5" s="23" t="s">
        <v>13</v>
      </c>
      <c r="D5" s="23"/>
      <c r="E5" s="23"/>
      <c r="F5" s="24"/>
      <c r="G5" s="16"/>
      <c r="H5" s="13"/>
    </row>
    <row r="6" spans="1:8" ht="18">
      <c r="A6" s="14"/>
      <c r="B6" s="15"/>
      <c r="C6" s="14"/>
      <c r="D6" s="14"/>
      <c r="E6" s="14"/>
      <c r="F6" s="16"/>
      <c r="G6" s="16"/>
      <c r="H6" s="13"/>
    </row>
    <row r="7" spans="1:14" s="1" customFormat="1" ht="12.75" customHeight="1" thickBot="1">
      <c r="A7" s="16"/>
      <c r="B7" s="15"/>
      <c r="C7" s="16"/>
      <c r="D7" s="16"/>
      <c r="E7" s="16"/>
      <c r="F7" s="16"/>
      <c r="G7" s="16"/>
      <c r="H7" s="25"/>
      <c r="I7" s="6"/>
      <c r="J7" s="6"/>
      <c r="K7" s="6"/>
      <c r="L7" s="6"/>
      <c r="M7" s="6"/>
      <c r="N7" s="6"/>
    </row>
    <row r="8" spans="1:14" ht="19.5" customHeight="1">
      <c r="A8" s="26" t="s">
        <v>4</v>
      </c>
      <c r="B8" s="27" t="s">
        <v>69</v>
      </c>
      <c r="C8" s="28"/>
      <c r="D8" s="28"/>
      <c r="E8" s="28"/>
      <c r="F8" s="29"/>
      <c r="G8" s="16"/>
      <c r="H8" s="30"/>
      <c r="I8" s="6"/>
      <c r="J8" s="6"/>
      <c r="K8" s="6"/>
      <c r="L8" s="7"/>
      <c r="M8" s="7"/>
      <c r="N8" s="8"/>
    </row>
    <row r="9" spans="1:11" s="90" customFormat="1" ht="19.5" customHeight="1">
      <c r="A9" s="57" t="s">
        <v>5</v>
      </c>
      <c r="B9" s="65">
        <v>1743</v>
      </c>
      <c r="C9" s="58"/>
      <c r="D9" s="58"/>
      <c r="E9" s="58"/>
      <c r="F9" s="59"/>
      <c r="G9" s="89"/>
      <c r="H9" s="83"/>
      <c r="I9" s="84"/>
      <c r="J9" s="84"/>
      <c r="K9" s="84"/>
    </row>
    <row r="10" spans="1:11" ht="19.5" customHeight="1">
      <c r="A10" s="31" t="s">
        <v>6</v>
      </c>
      <c r="B10" s="70">
        <v>29</v>
      </c>
      <c r="C10" s="32"/>
      <c r="D10" s="32"/>
      <c r="E10" s="32"/>
      <c r="F10" s="33"/>
      <c r="G10" s="16"/>
      <c r="H10" s="34"/>
      <c r="I10" s="6"/>
      <c r="J10" s="6"/>
      <c r="K10" s="6"/>
    </row>
    <row r="11" spans="1:11" ht="19.5" customHeight="1">
      <c r="A11" s="31" t="s">
        <v>15</v>
      </c>
      <c r="B11" s="70">
        <v>95</v>
      </c>
      <c r="C11" s="32"/>
      <c r="D11" s="32"/>
      <c r="E11" s="32"/>
      <c r="F11" s="33"/>
      <c r="G11" s="16"/>
      <c r="H11" s="34"/>
      <c r="I11" s="6"/>
      <c r="J11" s="6"/>
      <c r="K11" s="6"/>
    </row>
    <row r="12" spans="1:11" s="90" customFormat="1" ht="19.5" customHeight="1">
      <c r="A12" s="57" t="s">
        <v>16</v>
      </c>
      <c r="B12" s="114">
        <v>1.2</v>
      </c>
      <c r="C12" s="58"/>
      <c r="D12" s="58"/>
      <c r="E12" s="58"/>
      <c r="F12" s="59"/>
      <c r="G12" s="89"/>
      <c r="H12" s="91"/>
      <c r="I12" s="84"/>
      <c r="J12" s="84"/>
      <c r="K12" s="84"/>
    </row>
    <row r="13" spans="1:11" s="90" customFormat="1" ht="19.5" customHeight="1">
      <c r="A13" s="57" t="s">
        <v>17</v>
      </c>
      <c r="B13" s="76">
        <v>9.88</v>
      </c>
      <c r="C13" s="58"/>
      <c r="D13" s="58"/>
      <c r="E13" s="58"/>
      <c r="F13" s="59"/>
      <c r="G13" s="89"/>
      <c r="H13" s="92"/>
      <c r="I13" s="84"/>
      <c r="J13" s="84"/>
      <c r="K13" s="84"/>
    </row>
    <row r="14" spans="1:11" s="90" customFormat="1" ht="19.5" customHeight="1">
      <c r="A14" s="57" t="s">
        <v>45</v>
      </c>
      <c r="B14" s="65">
        <f>5595670.72/1000</f>
        <v>5595.67072</v>
      </c>
      <c r="C14" s="58"/>
      <c r="D14" s="58"/>
      <c r="E14" s="58"/>
      <c r="F14" s="59"/>
      <c r="G14" s="89"/>
      <c r="H14" s="83"/>
      <c r="I14" s="93"/>
      <c r="J14" s="93"/>
      <c r="K14" s="93"/>
    </row>
    <row r="15" spans="1:11" s="90" customFormat="1" ht="19.5" customHeight="1">
      <c r="A15" s="57" t="s">
        <v>33</v>
      </c>
      <c r="B15" s="65">
        <f>5420991.64/1000</f>
        <v>5420.991639999999</v>
      </c>
      <c r="C15" s="58"/>
      <c r="D15" s="58"/>
      <c r="E15" s="58"/>
      <c r="F15" s="59"/>
      <c r="G15" s="89"/>
      <c r="H15" s="83"/>
      <c r="I15" s="93"/>
      <c r="J15" s="93"/>
      <c r="K15" s="93"/>
    </row>
    <row r="16" spans="1:11" ht="19.5" customHeight="1">
      <c r="A16" s="31" t="s">
        <v>18</v>
      </c>
      <c r="B16" s="115">
        <f>1699196.265/1000000</f>
        <v>1.6991962649999999</v>
      </c>
      <c r="C16" s="36"/>
      <c r="D16" s="36"/>
      <c r="E16" s="32"/>
      <c r="F16" s="33"/>
      <c r="G16" s="16"/>
      <c r="H16" s="37"/>
      <c r="I16" s="10"/>
      <c r="J16" s="10"/>
      <c r="K16" s="10"/>
    </row>
    <row r="17" spans="1:11" s="39" customFormat="1" ht="19.5" customHeight="1">
      <c r="A17" s="57" t="s">
        <v>19</v>
      </c>
      <c r="B17" s="116">
        <v>3</v>
      </c>
      <c r="C17" s="58"/>
      <c r="D17" s="58"/>
      <c r="E17" s="58"/>
      <c r="F17" s="59"/>
      <c r="G17" s="46"/>
      <c r="H17" s="34"/>
      <c r="I17" s="6"/>
      <c r="J17" s="38"/>
      <c r="K17" s="38"/>
    </row>
    <row r="18" spans="1:11" s="39" customFormat="1" ht="19.5" customHeight="1">
      <c r="A18" s="57" t="s">
        <v>20</v>
      </c>
      <c r="B18" s="117">
        <v>2.24</v>
      </c>
      <c r="C18" s="58"/>
      <c r="D18" s="58"/>
      <c r="E18" s="58"/>
      <c r="F18" s="59"/>
      <c r="G18" s="46"/>
      <c r="H18" s="47"/>
      <c r="I18" s="6"/>
      <c r="J18" s="38"/>
      <c r="K18" s="38"/>
    </row>
    <row r="19" spans="1:11" s="39" customFormat="1" ht="19.5" customHeight="1">
      <c r="A19" s="57" t="s">
        <v>21</v>
      </c>
      <c r="B19" s="117">
        <v>3.971</v>
      </c>
      <c r="C19" s="58"/>
      <c r="D19" s="58"/>
      <c r="E19" s="58"/>
      <c r="F19" s="60"/>
      <c r="G19" s="46"/>
      <c r="H19" s="34"/>
      <c r="I19" s="6"/>
      <c r="J19" s="38"/>
      <c r="K19" s="38"/>
    </row>
    <row r="20" spans="1:11" s="39" customFormat="1" ht="19.5" customHeight="1">
      <c r="A20" s="57" t="s">
        <v>22</v>
      </c>
      <c r="B20" s="117">
        <f>2551484/1000000</f>
        <v>2.551484</v>
      </c>
      <c r="C20" s="58"/>
      <c r="D20" s="58"/>
      <c r="E20" s="58"/>
      <c r="F20" s="59"/>
      <c r="G20" s="46"/>
      <c r="H20" s="35"/>
      <c r="I20" s="6"/>
      <c r="J20" s="38"/>
      <c r="K20" s="38"/>
    </row>
    <row r="21" spans="1:11" s="39" customFormat="1" ht="19.5" customHeight="1">
      <c r="A21" s="57" t="s">
        <v>23</v>
      </c>
      <c r="B21" s="117">
        <f>2616462/1000000</f>
        <v>2.616462</v>
      </c>
      <c r="C21" s="46"/>
      <c r="D21" s="58"/>
      <c r="E21" s="58"/>
      <c r="F21" s="59"/>
      <c r="G21" s="46"/>
      <c r="H21" s="34"/>
      <c r="I21" s="6"/>
      <c r="J21" s="38"/>
      <c r="K21" s="38"/>
    </row>
    <row r="22" spans="1:11" s="39" customFormat="1" ht="19.5" customHeight="1">
      <c r="A22" s="57" t="s">
        <v>24</v>
      </c>
      <c r="B22" s="118">
        <f>(B20-B21)</f>
        <v>-0.06497799999999998</v>
      </c>
      <c r="C22" s="61"/>
      <c r="D22" s="58"/>
      <c r="E22" s="58"/>
      <c r="F22" s="59"/>
      <c r="G22" s="46"/>
      <c r="H22" s="48"/>
      <c r="I22" s="49"/>
      <c r="J22" s="41"/>
      <c r="K22" s="41"/>
    </row>
    <row r="23" spans="1:11" s="39" customFormat="1" ht="19.5" customHeight="1">
      <c r="A23" s="57" t="s">
        <v>25</v>
      </c>
      <c r="B23" s="73"/>
      <c r="C23" s="58"/>
      <c r="D23" s="58"/>
      <c r="E23" s="58"/>
      <c r="F23" s="59"/>
      <c r="G23" s="46"/>
      <c r="H23" s="50"/>
      <c r="I23" s="6"/>
      <c r="J23" s="42"/>
      <c r="K23" s="42"/>
    </row>
    <row r="24" spans="1:11" s="39" customFormat="1" ht="19.5" customHeight="1">
      <c r="A24" s="57" t="s">
        <v>26</v>
      </c>
      <c r="B24" s="119">
        <v>0.0048</v>
      </c>
      <c r="C24" s="58"/>
      <c r="D24" s="58"/>
      <c r="E24" s="58"/>
      <c r="F24" s="59"/>
      <c r="G24" s="46"/>
      <c r="H24" s="51"/>
      <c r="I24" s="6"/>
      <c r="J24" s="38"/>
      <c r="K24" s="38"/>
    </row>
    <row r="25" spans="1:11" s="39" customFormat="1" ht="19.5" customHeight="1">
      <c r="A25" s="57" t="s">
        <v>7</v>
      </c>
      <c r="B25" s="75">
        <v>0</v>
      </c>
      <c r="C25" s="58"/>
      <c r="D25" s="58"/>
      <c r="E25" s="58"/>
      <c r="F25" s="59"/>
      <c r="G25" s="46"/>
      <c r="H25" s="52"/>
      <c r="I25" s="6"/>
      <c r="J25" s="38"/>
      <c r="K25" s="38"/>
    </row>
    <row r="26" spans="1:11" s="39" customFormat="1" ht="19.5" customHeight="1">
      <c r="A26" s="57" t="s">
        <v>27</v>
      </c>
      <c r="B26" s="74">
        <v>0</v>
      </c>
      <c r="C26" s="58"/>
      <c r="D26" s="58"/>
      <c r="E26" s="58"/>
      <c r="F26" s="59"/>
      <c r="G26" s="46"/>
      <c r="H26" s="34"/>
      <c r="I26" s="6"/>
      <c r="J26" s="38"/>
      <c r="K26" s="38"/>
    </row>
    <row r="27" spans="1:11" s="39" customFormat="1" ht="19.5" customHeight="1">
      <c r="A27" s="57" t="s">
        <v>8</v>
      </c>
      <c r="B27" s="81">
        <v>681.61</v>
      </c>
      <c r="C27" s="58"/>
      <c r="D27" s="58"/>
      <c r="E27" s="58"/>
      <c r="F27" s="59"/>
      <c r="G27" s="46"/>
      <c r="H27" s="53"/>
      <c r="I27" s="54"/>
      <c r="J27" s="40"/>
      <c r="K27" s="38"/>
    </row>
    <row r="28" spans="1:11" s="39" customFormat="1" ht="16.5" customHeight="1">
      <c r="A28" s="62" t="s">
        <v>9</v>
      </c>
      <c r="B28" s="63"/>
      <c r="C28" s="46"/>
      <c r="D28" s="46"/>
      <c r="E28" s="46"/>
      <c r="F28" s="64"/>
      <c r="G28" s="46"/>
      <c r="H28" s="34"/>
      <c r="I28" s="6"/>
      <c r="J28" s="38"/>
      <c r="K28" s="38"/>
    </row>
    <row r="29" spans="1:11" s="39" customFormat="1" ht="19.5" customHeight="1">
      <c r="A29" s="57" t="s">
        <v>28</v>
      </c>
      <c r="B29" s="76" t="s">
        <v>67</v>
      </c>
      <c r="C29" s="58"/>
      <c r="D29" s="58"/>
      <c r="E29" s="58"/>
      <c r="F29" s="59"/>
      <c r="G29" s="46"/>
      <c r="H29" s="34"/>
      <c r="I29" s="6"/>
      <c r="J29" s="38"/>
      <c r="K29" s="38"/>
    </row>
    <row r="30" spans="1:11" s="39" customFormat="1" ht="19.5" customHeight="1">
      <c r="A30" s="57" t="s">
        <v>29</v>
      </c>
      <c r="B30" s="77">
        <f>0.47</f>
        <v>0.47</v>
      </c>
      <c r="C30" s="58"/>
      <c r="D30" s="58"/>
      <c r="E30" s="58"/>
      <c r="F30" s="59"/>
      <c r="G30" s="46"/>
      <c r="H30" s="55"/>
      <c r="I30" s="6"/>
      <c r="J30" s="38"/>
      <c r="K30" s="38"/>
    </row>
    <row r="31" spans="1:11" s="39" customFormat="1" ht="19.5" customHeight="1">
      <c r="A31" s="57" t="s">
        <v>30</v>
      </c>
      <c r="B31" s="65">
        <f>2616462/B9</f>
        <v>1501.1256454388983</v>
      </c>
      <c r="C31" s="58"/>
      <c r="D31" s="58"/>
      <c r="E31" s="58"/>
      <c r="F31" s="59"/>
      <c r="G31" s="46"/>
      <c r="H31" s="30"/>
      <c r="I31" s="10"/>
      <c r="J31" s="43"/>
      <c r="K31" s="43"/>
    </row>
    <row r="32" spans="1:11" s="39" customFormat="1" ht="19.5" customHeight="1">
      <c r="A32" s="57" t="s">
        <v>10</v>
      </c>
      <c r="B32" s="76">
        <f>B10/B9</f>
        <v>0.01663798049340218</v>
      </c>
      <c r="C32" s="58"/>
      <c r="D32" s="58"/>
      <c r="E32" s="58"/>
      <c r="F32" s="59"/>
      <c r="G32" s="46"/>
      <c r="H32" s="53"/>
      <c r="I32" s="56"/>
      <c r="J32" s="44"/>
      <c r="K32" s="44"/>
    </row>
    <row r="33" spans="1:11" ht="19.5" customHeight="1">
      <c r="A33" s="57" t="s">
        <v>11</v>
      </c>
      <c r="B33" s="76" t="s">
        <v>65</v>
      </c>
      <c r="C33" s="82">
        <v>3.06</v>
      </c>
      <c r="D33" s="82" t="s">
        <v>41</v>
      </c>
      <c r="E33" s="58"/>
      <c r="F33" s="59"/>
      <c r="G33" s="16"/>
      <c r="H33" s="34"/>
      <c r="I33" s="6"/>
      <c r="J33" s="6"/>
      <c r="K33" s="6"/>
    </row>
    <row r="34" spans="1:11" ht="19.5" customHeight="1">
      <c r="A34" s="57" t="s">
        <v>31</v>
      </c>
      <c r="B34" s="81">
        <v>99.94</v>
      </c>
      <c r="C34" s="58"/>
      <c r="D34" s="58"/>
      <c r="E34" s="58"/>
      <c r="F34" s="59"/>
      <c r="G34" s="16"/>
      <c r="H34" s="34"/>
      <c r="I34" s="6"/>
      <c r="J34" s="6"/>
      <c r="K34" s="6"/>
    </row>
    <row r="35" spans="1:11" ht="19.5" customHeight="1">
      <c r="A35" s="57" t="s">
        <v>12</v>
      </c>
      <c r="B35" s="81">
        <v>53.22</v>
      </c>
      <c r="C35" s="58"/>
      <c r="D35" s="58"/>
      <c r="E35" s="58"/>
      <c r="F35" s="59"/>
      <c r="G35" s="16"/>
      <c r="H35" s="34"/>
      <c r="I35" s="6"/>
      <c r="J35" s="6"/>
      <c r="K35" s="6"/>
    </row>
    <row r="36" spans="1:11" ht="19.5" customHeight="1" thickBot="1">
      <c r="A36" s="66"/>
      <c r="B36" s="67"/>
      <c r="C36" s="68"/>
      <c r="D36" s="68"/>
      <c r="E36" s="68"/>
      <c r="F36" s="69"/>
      <c r="G36" s="16"/>
      <c r="H36" s="34"/>
      <c r="I36" s="6"/>
      <c r="J36" s="6"/>
      <c r="K36" s="6"/>
    </row>
    <row r="37" spans="1:11" ht="18">
      <c r="A37" s="16"/>
      <c r="B37" s="15"/>
      <c r="C37" s="16"/>
      <c r="D37" s="16"/>
      <c r="E37" s="16"/>
      <c r="F37" s="16"/>
      <c r="G37" s="16"/>
      <c r="H37" s="13"/>
      <c r="I37" s="6"/>
      <c r="J37" s="6"/>
      <c r="K37" s="6"/>
    </row>
    <row r="38" spans="1:11" ht="18">
      <c r="A38" s="14" t="s">
        <v>66</v>
      </c>
      <c r="B38" s="45"/>
      <c r="C38" s="16"/>
      <c r="D38" s="16"/>
      <c r="E38" s="16"/>
      <c r="F38" s="16"/>
      <c r="G38" s="16"/>
      <c r="H38" s="13"/>
      <c r="I38" s="6"/>
      <c r="J38" s="6"/>
      <c r="K38" s="6"/>
    </row>
    <row r="39" spans="1:7" ht="12.75">
      <c r="A39" s="2"/>
      <c r="B39" s="4"/>
      <c r="C39" s="2"/>
      <c r="D39" s="2"/>
      <c r="E39" s="2"/>
      <c r="F39" s="2"/>
      <c r="G39" s="2"/>
    </row>
    <row r="40" spans="1:7" ht="12.75">
      <c r="A40" s="2"/>
      <c r="B40" s="4"/>
      <c r="C40" s="2"/>
      <c r="D40" s="2"/>
      <c r="E40" s="2"/>
      <c r="F40" s="2"/>
      <c r="G40" s="2"/>
    </row>
    <row r="41" spans="1:7" ht="12.75">
      <c r="A41" s="2"/>
      <c r="B41" s="4"/>
      <c r="C41" s="2"/>
      <c r="D41" s="2"/>
      <c r="E41" s="2"/>
      <c r="F41" s="2"/>
      <c r="G41" s="2"/>
    </row>
    <row r="42" spans="1:7" ht="12.75">
      <c r="A42" s="2"/>
      <c r="B42" s="4"/>
      <c r="C42" s="2"/>
      <c r="D42" s="2"/>
      <c r="E42" s="2"/>
      <c r="F42" s="2"/>
      <c r="G42" s="2"/>
    </row>
    <row r="43" spans="1:7" ht="12.75">
      <c r="A43" s="2"/>
      <c r="B43" s="4"/>
      <c r="C43" s="2"/>
      <c r="D43" s="2"/>
      <c r="E43" s="2"/>
      <c r="F43" s="2"/>
      <c r="G43" s="2"/>
    </row>
    <row r="44" spans="1:7" ht="12.75">
      <c r="A44" s="2"/>
      <c r="B44" s="4"/>
      <c r="C44" s="2"/>
      <c r="D44" s="2"/>
      <c r="E44" s="2"/>
      <c r="F44" s="2"/>
      <c r="G44" s="2"/>
    </row>
    <row r="45" spans="1:7" ht="12.75">
      <c r="A45" s="2"/>
      <c r="B45" s="4"/>
      <c r="C45" s="2"/>
      <c r="D45" s="2"/>
      <c r="E45" s="2"/>
      <c r="F45" s="2"/>
      <c r="G45" s="2"/>
    </row>
    <row r="46" spans="1:7" ht="12.75">
      <c r="A46" s="2"/>
      <c r="B46" s="4"/>
      <c r="C46" s="2"/>
      <c r="D46" s="2"/>
      <c r="E46" s="2"/>
      <c r="F46" s="2"/>
      <c r="G46" s="2"/>
    </row>
    <row r="47" spans="1:7" ht="12.75">
      <c r="A47" s="2"/>
      <c r="B47" s="4"/>
      <c r="C47" s="2"/>
      <c r="D47" s="2"/>
      <c r="E47" s="2"/>
      <c r="F47" s="2"/>
      <c r="G47" s="2"/>
    </row>
    <row r="48" spans="1:7" ht="12.75">
      <c r="A48" s="2"/>
      <c r="B48" s="4"/>
      <c r="C48" s="2"/>
      <c r="D48" s="2"/>
      <c r="E48" s="2"/>
      <c r="F48" s="2"/>
      <c r="G48" s="2"/>
    </row>
    <row r="49" spans="1:7" ht="12.75">
      <c r="A49" s="2"/>
      <c r="B49" s="4"/>
      <c r="C49" s="2"/>
      <c r="D49" s="2"/>
      <c r="E49" s="2"/>
      <c r="F49" s="2"/>
      <c r="G49" s="2"/>
    </row>
    <row r="50" spans="1:7" ht="12.75">
      <c r="A50" s="2"/>
      <c r="B50" s="4"/>
      <c r="C50" s="2"/>
      <c r="D50" s="2"/>
      <c r="E50" s="2"/>
      <c r="F50" s="2"/>
      <c r="G50" s="2"/>
    </row>
    <row r="51" spans="1:7" ht="12.75">
      <c r="A51" s="2"/>
      <c r="B51" s="4"/>
      <c r="C51" s="2"/>
      <c r="D51" s="2"/>
      <c r="E51" s="2"/>
      <c r="F51" s="2"/>
      <c r="G51" s="2"/>
    </row>
    <row r="52" spans="1:7" ht="12.75">
      <c r="A52" s="2"/>
      <c r="B52" s="4"/>
      <c r="C52" s="2"/>
      <c r="D52" s="2"/>
      <c r="E52" s="2"/>
      <c r="F52" s="2"/>
      <c r="G52" s="2"/>
    </row>
    <row r="53" spans="1:7" ht="12.75">
      <c r="A53" s="2"/>
      <c r="B53" s="4"/>
      <c r="C53" s="2"/>
      <c r="D53" s="2"/>
      <c r="E53" s="2"/>
      <c r="F53" s="2"/>
      <c r="G53" s="2"/>
    </row>
    <row r="54" spans="1:7" ht="12.75">
      <c r="A54" s="2"/>
      <c r="B54" s="4"/>
      <c r="C54" s="2"/>
      <c r="D54" s="2"/>
      <c r="E54" s="2"/>
      <c r="F54" s="2"/>
      <c r="G54" s="2"/>
    </row>
    <row r="55" spans="1:7" ht="12.75">
      <c r="A55" s="2"/>
      <c r="B55" s="4"/>
      <c r="C55" s="2"/>
      <c r="D55" s="2"/>
      <c r="E55" s="2"/>
      <c r="F55" s="2"/>
      <c r="G55" s="2"/>
    </row>
    <row r="56" spans="1:7" ht="12.75">
      <c r="A56" s="2"/>
      <c r="B56" s="4"/>
      <c r="C56" s="2"/>
      <c r="D56" s="2"/>
      <c r="E56" s="2"/>
      <c r="F56" s="2"/>
      <c r="G56" s="2"/>
    </row>
    <row r="57" spans="1:7" ht="12.75">
      <c r="A57" s="2"/>
      <c r="B57" s="4"/>
      <c r="C57" s="2"/>
      <c r="D57" s="2"/>
      <c r="E57" s="2"/>
      <c r="F57" s="2"/>
      <c r="G57" s="2"/>
    </row>
  </sheetData>
  <sheetProtection/>
  <printOptions gridLines="1" horizontalCentered="1" verticalCentered="1"/>
  <pageMargins left="0.393700787401575" right="0.393700787401575" top="0.78740157480315" bottom="0.78740157480315" header="0.196850393700787" footer="0.196850393700787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Power Association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Pacific Power Association</dc:creator>
  <cp:keywords/>
  <dc:description/>
  <cp:lastModifiedBy>KUAENGR</cp:lastModifiedBy>
  <cp:lastPrinted>2017-06-01T03:19:06Z</cp:lastPrinted>
  <dcterms:created xsi:type="dcterms:W3CDTF">1998-04-23T22:11:21Z</dcterms:created>
  <dcterms:modified xsi:type="dcterms:W3CDTF">2018-07-24T22:40:44Z</dcterms:modified>
  <cp:category/>
  <cp:version/>
  <cp:contentType/>
  <cp:contentStatus/>
</cp:coreProperties>
</file>